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665" yWindow="180" windowWidth="7245" windowHeight="10020" tabRatio="942"/>
  </bookViews>
  <sheets>
    <sheet name="总账" sheetId="1" r:id="rId1"/>
    <sheet name="01" sheetId="20" r:id="rId2"/>
    <sheet name="02" sheetId="35" r:id="rId3"/>
    <sheet name="03" sheetId="36" r:id="rId4"/>
    <sheet name="04" sheetId="37" r:id="rId5"/>
    <sheet name="05" sheetId="38" r:id="rId6"/>
    <sheet name="06" sheetId="39" r:id="rId7"/>
    <sheet name="07" sheetId="40" r:id="rId8"/>
    <sheet name="08" sheetId="41" r:id="rId9"/>
    <sheet name="0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  <sheet name="17" sheetId="50" r:id="rId18"/>
    <sheet name="18" sheetId="51" r:id="rId19"/>
    <sheet name="19" sheetId="52" r:id="rId20"/>
    <sheet name="20" sheetId="53" r:id="rId21"/>
    <sheet name="21" sheetId="54" r:id="rId22"/>
    <sheet name="22" sheetId="55" r:id="rId23"/>
    <sheet name="23" sheetId="56" r:id="rId24"/>
    <sheet name="24" sheetId="57" r:id="rId25"/>
    <sheet name="25" sheetId="58" r:id="rId26"/>
    <sheet name="26" sheetId="59" r:id="rId27"/>
    <sheet name="27" sheetId="60" r:id="rId28"/>
    <sheet name="28" sheetId="61" r:id="rId29"/>
    <sheet name="29" sheetId="62" r:id="rId30"/>
    <sheet name="30" sheetId="63" r:id="rId31"/>
    <sheet name="31" sheetId="64" r:id="rId32"/>
    <sheet name="32" sheetId="65" r:id="rId33"/>
    <sheet name="33" sheetId="66" r:id="rId34"/>
    <sheet name="34" sheetId="67" r:id="rId35"/>
    <sheet name="35" sheetId="68" r:id="rId36"/>
    <sheet name="36" sheetId="69" r:id="rId37"/>
    <sheet name="37" sheetId="70" r:id="rId38"/>
    <sheet name="38" sheetId="71" r:id="rId39"/>
    <sheet name="39" sheetId="72" r:id="rId40"/>
    <sheet name="40" sheetId="73" r:id="rId41"/>
    <sheet name="41" sheetId="74" r:id="rId42"/>
    <sheet name="42" sheetId="75" r:id="rId43"/>
    <sheet name="43" sheetId="76" r:id="rId44"/>
    <sheet name="44" sheetId="77" r:id="rId45"/>
    <sheet name="45" sheetId="78" r:id="rId46"/>
    <sheet name="46" sheetId="79" r:id="rId47"/>
    <sheet name="47" sheetId="80" r:id="rId48"/>
    <sheet name="48" sheetId="81" r:id="rId49"/>
    <sheet name="49" sheetId="82" r:id="rId50"/>
    <sheet name="50" sheetId="83" r:id="rId51"/>
    <sheet name="51" sheetId="84" r:id="rId52"/>
    <sheet name="52" sheetId="85" r:id="rId53"/>
    <sheet name="53" sheetId="86" r:id="rId54"/>
    <sheet name="54" sheetId="87" r:id="rId55"/>
    <sheet name="Sheet1" sheetId="88" r:id="rId56"/>
  </sheets>
  <definedNames>
    <definedName name="_xlnm._FilterDatabase" localSheetId="0" hidden="1">总账!$A$2:$I$60</definedName>
  </definedNames>
  <calcPr calcId="125725"/>
</workbook>
</file>

<file path=xl/calcChain.xml><?xml version="1.0" encoding="utf-8"?>
<calcChain xmlns="http://schemas.openxmlformats.org/spreadsheetml/2006/main">
  <c r="F229" i="41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133"/>
  <c r="G10" i="38"/>
  <c r="G11"/>
  <c r="G12"/>
  <c r="G13"/>
  <c r="G14"/>
  <c r="G15"/>
  <c r="G16"/>
  <c r="G17"/>
  <c r="G18"/>
  <c r="G19"/>
  <c r="G20"/>
  <c r="G21"/>
  <c r="G22"/>
  <c r="G23"/>
  <c r="G24"/>
  <c r="D26" i="87"/>
  <c r="F25"/>
  <c r="D27"/>
  <c r="E2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/>
  <c r="D27" i="86"/>
  <c r="F25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27" i="85"/>
  <c r="F25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 i="84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 i="83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 i="82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 i="81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26" i="80"/>
  <c r="F25"/>
  <c r="D27"/>
  <c r="E25"/>
  <c r="G25"/>
  <c r="D2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27" i="79"/>
  <c r="F25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 i="78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27" i="77"/>
  <c r="F25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D27" i="76"/>
  <c r="F25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H44" i="1"/>
  <c r="F25" i="75"/>
  <c r="D27"/>
  <c r="E25"/>
  <c r="D2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H43" i="1"/>
  <c r="G6" i="74"/>
  <c r="F25"/>
  <c r="D27"/>
  <c r="E25"/>
  <c r="D26"/>
  <c r="G5"/>
  <c r="E17" i="1"/>
  <c r="H11"/>
  <c r="H9"/>
  <c r="H17"/>
  <c r="G10"/>
  <c r="F10"/>
  <c r="D10"/>
  <c r="H41"/>
  <c r="H10"/>
  <c r="E229" i="41"/>
  <c r="C10" i="1"/>
  <c r="G132" i="41"/>
  <c r="H19" i="1"/>
  <c r="H18"/>
  <c r="H36"/>
  <c r="H35"/>
  <c r="G5" i="65"/>
  <c r="G5" i="6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 i="62"/>
  <c r="H13" i="1"/>
  <c r="H20"/>
  <c r="H21"/>
  <c r="H15"/>
  <c r="H23"/>
  <c r="H22"/>
  <c r="H3"/>
  <c r="H16"/>
  <c r="H14"/>
  <c r="H12"/>
  <c r="H8"/>
  <c r="H7"/>
  <c r="H6"/>
  <c r="H5"/>
  <c r="H4"/>
  <c r="G5" i="5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/>
  <c r="D27"/>
  <c r="E25"/>
  <c r="G7" i="44"/>
  <c r="G8"/>
  <c r="G9"/>
  <c r="G10"/>
  <c r="G11"/>
  <c r="G12"/>
  <c r="G13"/>
  <c r="G14"/>
  <c r="G15"/>
  <c r="G16"/>
  <c r="G17"/>
  <c r="G18"/>
  <c r="G19"/>
  <c r="G20"/>
  <c r="G21"/>
  <c r="G22"/>
  <c r="G23"/>
  <c r="G24"/>
  <c r="G6"/>
  <c r="G9" i="38"/>
  <c r="G7"/>
  <c r="G8"/>
  <c r="G17" i="41"/>
  <c r="G18"/>
  <c r="G19"/>
  <c r="G20"/>
  <c r="G21"/>
  <c r="G22"/>
  <c r="G23"/>
  <c r="G24"/>
  <c r="G25"/>
  <c r="G26"/>
  <c r="G28"/>
  <c r="G30"/>
  <c r="G31"/>
  <c r="G32"/>
  <c r="G33"/>
  <c r="G34"/>
  <c r="G35"/>
  <c r="G36"/>
  <c r="G37"/>
  <c r="G38"/>
  <c r="G39"/>
  <c r="G40"/>
  <c r="G42"/>
  <c r="G43"/>
  <c r="G44"/>
  <c r="G45"/>
  <c r="G46"/>
  <c r="G47"/>
  <c r="G48"/>
  <c r="G49"/>
  <c r="G50"/>
  <c r="G51"/>
  <c r="G52"/>
  <c r="G53"/>
  <c r="G54"/>
  <c r="G55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F25" i="38"/>
  <c r="D27"/>
  <c r="G7" i="40"/>
  <c r="G8"/>
  <c r="G9"/>
  <c r="G10"/>
  <c r="G11"/>
  <c r="G12"/>
  <c r="G13"/>
  <c r="G14"/>
  <c r="G15"/>
  <c r="G16"/>
  <c r="G17"/>
  <c r="G18"/>
  <c r="G19"/>
  <c r="G20"/>
  <c r="G21"/>
  <c r="G22"/>
  <c r="G23"/>
  <c r="G24"/>
  <c r="G6"/>
  <c r="G5"/>
  <c r="G6" i="42"/>
  <c r="G5" i="3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 i="37"/>
  <c r="F25" i="36"/>
  <c r="D27"/>
  <c r="E25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5" i="7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7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G25"/>
  <c r="D28"/>
  <c r="F25"/>
  <c r="D27"/>
  <c r="G5" i="7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7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6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6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5" i="6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6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6"/>
  <c r="D27"/>
  <c r="G6" i="6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D26"/>
  <c r="F25"/>
  <c r="E25" i="64"/>
  <c r="F25"/>
  <c r="G5" i="6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6" i="6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D26"/>
  <c r="G5" i="6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6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5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5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D26"/>
  <c r="G5" i="5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5" i="5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5" i="5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5" i="5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D26"/>
  <c r="D27"/>
  <c r="G5" i="5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D26"/>
  <c r="F25"/>
  <c r="G5" i="5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5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4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4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6"/>
  <c r="D27"/>
  <c r="G5" i="4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5" i="4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D26"/>
  <c r="F25"/>
  <c r="G5" i="4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D26"/>
  <c r="F25"/>
  <c r="D27"/>
  <c r="G5" i="44"/>
  <c r="E25"/>
  <c r="D26"/>
  <c r="F25"/>
  <c r="D27"/>
  <c r="G5" i="4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4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D26"/>
  <c r="F25"/>
  <c r="D27"/>
  <c r="G6" i="41"/>
  <c r="G7"/>
  <c r="G8"/>
  <c r="G9"/>
  <c r="G10"/>
  <c r="G11"/>
  <c r="G12"/>
  <c r="G13"/>
  <c r="G14"/>
  <c r="G15"/>
  <c r="E25" i="40"/>
  <c r="F25"/>
  <c r="E25" i="39"/>
  <c r="F25"/>
  <c r="G5" i="38"/>
  <c r="G6"/>
  <c r="E25"/>
  <c r="G6" i="3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G25"/>
  <c r="D28"/>
  <c r="G5" i="3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E25"/>
  <c r="F25"/>
  <c r="D27"/>
  <c r="G5" i="20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F25"/>
  <c r="E25"/>
  <c r="G25"/>
  <c r="D28"/>
  <c r="D27" i="59"/>
  <c r="D27" i="57"/>
  <c r="D26" i="43"/>
  <c r="D26" i="49"/>
  <c r="D27" i="55"/>
  <c r="D26" i="57"/>
  <c r="D27" i="60"/>
  <c r="G25"/>
  <c r="D28"/>
  <c r="D27" i="56"/>
  <c r="G25" i="61"/>
  <c r="D28"/>
  <c r="D26" i="67"/>
  <c r="G25"/>
  <c r="D28"/>
  <c r="D27" i="69"/>
  <c r="D26" i="73"/>
  <c r="G25"/>
  <c r="D28"/>
  <c r="D27" i="58"/>
  <c r="D27" i="61"/>
  <c r="G25" i="66"/>
  <c r="D28"/>
  <c r="D26" i="71"/>
  <c r="G25"/>
  <c r="D28"/>
  <c r="D26" i="69"/>
  <c r="G25"/>
  <c r="D28"/>
  <c r="D27" i="62"/>
  <c r="D26" i="63"/>
  <c r="D27" i="65"/>
  <c r="D26" i="70"/>
  <c r="D26" i="37"/>
  <c r="D26" i="36"/>
  <c r="D26" i="40"/>
  <c r="G25"/>
  <c r="D28"/>
  <c r="D27" i="52"/>
  <c r="G25"/>
  <c r="D28"/>
  <c r="D26" i="51"/>
  <c r="D27"/>
  <c r="D27" i="47"/>
  <c r="D26"/>
  <c r="G25"/>
  <c r="D28"/>
  <c r="D27" i="46"/>
  <c r="G25" i="45"/>
  <c r="D28"/>
  <c r="G25" i="42"/>
  <c r="D28"/>
  <c r="D27" i="40"/>
  <c r="D27" i="39"/>
  <c r="D26" i="50"/>
  <c r="G25" i="36"/>
  <c r="D28"/>
  <c r="D26" i="35"/>
  <c r="G25" i="39"/>
  <c r="D28"/>
  <c r="D26"/>
  <c r="D26" i="38"/>
  <c r="G25"/>
  <c r="D28"/>
  <c r="D27" i="20"/>
  <c r="G229" i="41"/>
  <c r="E10" i="1"/>
  <c r="D232" i="41"/>
  <c r="G25" i="43"/>
  <c r="D28"/>
  <c r="G25" i="51"/>
  <c r="D28"/>
  <c r="G25" i="48"/>
  <c r="D28"/>
  <c r="G25" i="53"/>
  <c r="D28"/>
  <c r="D26"/>
  <c r="D26" i="56"/>
  <c r="D26" i="55"/>
  <c r="G25" i="59"/>
  <c r="D28"/>
  <c r="D26"/>
  <c r="G25" i="46"/>
  <c r="D28"/>
  <c r="G25" i="44"/>
  <c r="D28"/>
  <c r="D26" i="61"/>
  <c r="D26" i="60"/>
  <c r="G25" i="65"/>
  <c r="D28"/>
  <c r="D27" i="64"/>
  <c r="G25"/>
  <c r="D28"/>
  <c r="D26"/>
  <c r="D26" i="68"/>
  <c r="D26" i="72"/>
  <c r="G25" i="87"/>
  <c r="G25" i="86"/>
  <c r="G25" i="85"/>
  <c r="G25" i="84"/>
  <c r="G25" i="83"/>
  <c r="G25" i="82"/>
  <c r="G25" i="81"/>
  <c r="G25" i="79"/>
  <c r="G25" i="78"/>
  <c r="G25" i="77"/>
  <c r="D28"/>
  <c r="G25" i="76"/>
  <c r="G25" i="75"/>
  <c r="G7" i="7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D28" i="87"/>
  <c r="D28" i="86"/>
  <c r="D28" i="85"/>
  <c r="D28" i="84"/>
  <c r="D28" i="83"/>
  <c r="D28" i="82"/>
  <c r="D28" i="81"/>
  <c r="D28" i="79"/>
  <c r="D28" i="78"/>
  <c r="D28" i="76"/>
  <c r="D28" i="75"/>
  <c r="D28" i="74"/>
  <c r="D231" i="41"/>
  <c r="D233"/>
  <c r="G25" i="49"/>
  <c r="G25" i="70"/>
  <c r="D27" i="68"/>
  <c r="D27" i="63"/>
  <c r="G25" i="50"/>
  <c r="D27" i="37"/>
  <c r="G25" i="35"/>
  <c r="D26" i="20"/>
  <c r="D28" i="49"/>
  <c r="D28" i="70"/>
  <c r="D28" i="50"/>
  <c r="D28" i="35"/>
  <c r="G15" i="1"/>
  <c r="F13"/>
  <c r="E24"/>
  <c r="D25"/>
  <c r="D42"/>
  <c r="F11"/>
  <c r="B35"/>
  <c r="D21"/>
  <c r="C8"/>
  <c r="E34"/>
  <c r="G38"/>
  <c r="C22"/>
  <c r="B42"/>
  <c r="G37"/>
  <c r="D5"/>
  <c r="D30"/>
  <c r="B33"/>
  <c r="C32"/>
  <c r="D32"/>
  <c r="F15"/>
  <c r="B21"/>
  <c r="E23"/>
  <c r="F7"/>
  <c r="F4"/>
  <c r="F32"/>
  <c r="F6"/>
  <c r="D7"/>
  <c r="B9"/>
  <c r="G22"/>
  <c r="E31"/>
  <c r="G31"/>
  <c r="C18"/>
  <c r="F42"/>
  <c r="B6"/>
  <c r="C13"/>
  <c r="E38"/>
  <c r="G23"/>
  <c r="C14"/>
  <c r="D28"/>
  <c r="B12"/>
  <c r="E11"/>
  <c r="C11"/>
  <c r="D17"/>
  <c r="D43"/>
  <c r="B38"/>
  <c r="B40"/>
  <c r="D23"/>
  <c r="C40"/>
  <c r="B32"/>
  <c r="B24"/>
  <c r="F43"/>
  <c r="B7"/>
  <c r="B19"/>
  <c r="D24"/>
  <c r="F31"/>
  <c r="C23"/>
  <c r="B26"/>
  <c r="D39"/>
  <c r="F21"/>
  <c r="E41"/>
  <c r="G11"/>
  <c r="E28"/>
  <c r="F25"/>
  <c r="G40"/>
  <c r="C27"/>
  <c r="C7"/>
  <c r="G24"/>
  <c r="B3"/>
  <c r="E42"/>
  <c r="C4"/>
  <c r="G6"/>
  <c r="E18"/>
  <c r="G21"/>
  <c r="B44"/>
  <c r="B23"/>
  <c r="G36"/>
  <c r="E43"/>
  <c r="B29"/>
  <c r="C34"/>
  <c r="B37"/>
  <c r="B18"/>
  <c r="E36"/>
  <c r="F18"/>
  <c r="G3"/>
  <c r="B27"/>
  <c r="B30"/>
  <c r="D3"/>
  <c r="C39"/>
  <c r="E44"/>
  <c r="B8"/>
  <c r="G32"/>
  <c r="C43"/>
  <c r="G41"/>
  <c r="C6"/>
  <c r="F29"/>
  <c r="E3"/>
  <c r="G18"/>
  <c r="F38"/>
  <c r="B25"/>
  <c r="F44"/>
  <c r="F39"/>
  <c r="E7"/>
  <c r="F23"/>
  <c r="G34"/>
  <c r="G17"/>
  <c r="D22"/>
  <c r="B5"/>
  <c r="B28"/>
  <c r="D11"/>
  <c r="F35"/>
  <c r="E5"/>
  <c r="D16"/>
  <c r="E37"/>
  <c r="E12"/>
  <c r="D35"/>
  <c r="F20"/>
  <c r="D41"/>
  <c r="G13"/>
  <c r="G20"/>
  <c r="E19"/>
  <c r="E4"/>
  <c r="D9"/>
  <c r="B20"/>
  <c r="B14"/>
  <c r="E27"/>
  <c r="F28"/>
  <c r="C29"/>
  <c r="D26"/>
  <c r="C41"/>
  <c r="E29"/>
  <c r="D20"/>
  <c r="G14"/>
  <c r="E32"/>
  <c r="D37"/>
  <c r="G19"/>
  <c r="B10"/>
  <c r="F22"/>
  <c r="G16"/>
  <c r="F9"/>
  <c r="G27"/>
  <c r="B13"/>
  <c r="D18"/>
  <c r="C25"/>
  <c r="F3"/>
  <c r="G44"/>
  <c r="F8"/>
  <c r="F40"/>
  <c r="G7"/>
  <c r="F24"/>
  <c r="D33"/>
  <c r="G4"/>
  <c r="D44"/>
  <c r="D36"/>
  <c r="C42"/>
  <c r="B17"/>
  <c r="D29"/>
  <c r="D12"/>
  <c r="C28"/>
  <c r="F33"/>
  <c r="D4"/>
  <c r="C12"/>
  <c r="B34"/>
  <c r="F36"/>
  <c r="B15"/>
  <c r="D13"/>
  <c r="G30"/>
  <c r="B22"/>
  <c r="D6"/>
  <c r="C16"/>
  <c r="E40"/>
  <c r="C5"/>
  <c r="B31"/>
  <c r="G29"/>
  <c r="B41"/>
  <c r="E15"/>
  <c r="G5"/>
  <c r="G35"/>
  <c r="C3"/>
  <c r="C15"/>
  <c r="D14"/>
  <c r="F34"/>
  <c r="F27"/>
  <c r="F16"/>
  <c r="C21"/>
  <c r="B11"/>
  <c r="G9"/>
  <c r="C30"/>
  <c r="G39"/>
  <c r="C31"/>
  <c r="B36"/>
  <c r="C36"/>
  <c r="E26"/>
  <c r="G42"/>
  <c r="F26"/>
  <c r="E35"/>
  <c r="E25"/>
  <c r="G8"/>
  <c r="E33"/>
  <c r="E8"/>
  <c r="C24"/>
  <c r="E6"/>
  <c r="D34"/>
  <c r="C44"/>
  <c r="F17"/>
  <c r="B16"/>
  <c r="G26"/>
  <c r="G28"/>
  <c r="E16"/>
  <c r="F19"/>
  <c r="D31"/>
  <c r="E9"/>
  <c r="F5"/>
  <c r="D40"/>
  <c r="G12"/>
  <c r="G33"/>
  <c r="F30"/>
  <c r="E14"/>
  <c r="E22"/>
  <c r="G25"/>
  <c r="E21"/>
  <c r="B4"/>
  <c r="C35"/>
  <c r="C38"/>
  <c r="D8"/>
  <c r="D38"/>
  <c r="B43"/>
  <c r="C26"/>
  <c r="D15"/>
  <c r="D19"/>
  <c r="C20"/>
  <c r="E13"/>
  <c r="E30"/>
  <c r="F41"/>
  <c r="C37"/>
  <c r="E20"/>
  <c r="G43"/>
  <c r="B39"/>
  <c r="C17"/>
  <c r="F37"/>
  <c r="F14"/>
  <c r="C19"/>
  <c r="C9"/>
  <c r="C33"/>
  <c r="D27"/>
  <c r="F12"/>
  <c r="E39"/>
  <c r="D57" l="1"/>
  <c r="C59" s="1"/>
  <c r="C57"/>
  <c r="C58" l="1"/>
  <c r="E57"/>
  <c r="C60" s="1"/>
</calcChain>
</file>

<file path=xl/sharedStrings.xml><?xml version="1.0" encoding="utf-8"?>
<sst xmlns="http://schemas.openxmlformats.org/spreadsheetml/2006/main" count="2473" uniqueCount="626">
  <si>
    <t>凭证类型</t>
  </si>
  <si>
    <t>凭证号</t>
  </si>
  <si>
    <t>07</t>
    <phoneticPr fontId="2" type="noConversion"/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</si>
  <si>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</si>
  <si>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</si>
  <si>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</si>
  <si>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</si>
  <si>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</si>
  <si>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</si>
  <si>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</si>
  <si>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</si>
  <si>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</si>
  <si>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</si>
  <si>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</si>
  <si>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</si>
  <si>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</si>
  <si>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</si>
  <si>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</si>
  <si>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</si>
  <si>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科目：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</si>
  <si>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</si>
  <si>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</si>
  <si>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</si>
  <si>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</si>
  <si>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</si>
  <si>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</si>
  <si>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</si>
  <si>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</si>
  <si>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</si>
  <si>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</si>
  <si>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</si>
  <si>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</si>
  <si>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01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</si>
  <si>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</si>
  <si>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</si>
  <si>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</si>
  <si>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</si>
  <si>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</si>
  <si>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</si>
  <si>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</si>
  <si>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</si>
  <si>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</si>
  <si>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</si>
  <si>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</si>
  <si>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</si>
  <si>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</si>
  <si>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</si>
  <si>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25</t>
    <phoneticPr fontId="2" type="noConversion"/>
  </si>
  <si>
    <t>科 目</t>
    <phoneticPr fontId="2" type="noConversion"/>
  </si>
  <si>
    <t>结 存</t>
    <phoneticPr fontId="2" type="noConversion"/>
  </si>
  <si>
    <t>备 注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</si>
  <si>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</si>
  <si>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</si>
  <si>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</si>
  <si>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</si>
  <si>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</si>
  <si>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</si>
  <si>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</si>
  <si>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</si>
  <si>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</si>
  <si>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</si>
  <si>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r>
      <t>贵州苹果园儿童助养工作坊-</t>
    </r>
    <r>
      <rPr>
        <sz val="12"/>
        <rFont val="宋体"/>
        <charset val="134"/>
      </rPr>
      <t>小组账册-</t>
    </r>
    <r>
      <rPr>
        <sz val="12"/>
        <rFont val="宋体"/>
        <charset val="134"/>
      </rPr>
      <t>分类账</t>
    </r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</si>
  <si>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</si>
  <si>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</si>
  <si>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</si>
  <si>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</si>
  <si>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charset val="134"/>
      </rPr>
      <t>小组账册-</t>
    </r>
    <r>
      <rPr>
        <sz val="12"/>
        <rFont val="宋体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</si>
  <si>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</si>
  <si>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</si>
  <si>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</si>
  <si>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</si>
  <si>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</si>
  <si>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</si>
  <si>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</si>
  <si>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</si>
  <si>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</si>
  <si>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</si>
  <si>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</si>
  <si>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</si>
  <si>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</si>
  <si>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</si>
  <si>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</si>
  <si>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</si>
  <si>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</si>
  <si>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</si>
  <si>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</si>
  <si>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</si>
  <si>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</si>
  <si>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</si>
  <si>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</si>
  <si>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23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</si>
  <si>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</si>
  <si>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charset val="134"/>
      </rPr>
      <t>小组账册-</t>
    </r>
    <r>
      <rPr>
        <sz val="12"/>
        <rFont val="宋体"/>
        <charset val="134"/>
      </rPr>
      <t>分类账</t>
    </r>
    <phoneticPr fontId="2" type="noConversion"/>
  </si>
  <si>
    <t>科目代号：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</si>
  <si>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</si>
  <si>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</si>
  <si>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</si>
  <si>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助养对象：</t>
    <phoneticPr fontId="2" type="noConversion"/>
  </si>
  <si>
    <r>
      <t>贵州苹果园儿童助养工作坊-</t>
    </r>
    <r>
      <rPr>
        <sz val="12"/>
        <rFont val="宋体"/>
        <charset val="134"/>
      </rPr>
      <t>小组账册-</t>
    </r>
    <r>
      <rPr>
        <sz val="12"/>
        <rFont val="宋体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</si>
  <si>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</si>
  <si>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</si>
  <si>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</si>
  <si>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</si>
  <si>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</si>
  <si>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</si>
  <si>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</si>
  <si>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</si>
  <si>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</si>
  <si>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</si>
  <si>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</si>
  <si>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</si>
  <si>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</si>
  <si>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</si>
  <si>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</si>
  <si>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</si>
  <si>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</si>
  <si>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</si>
  <si>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</si>
  <si>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</si>
  <si>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</si>
  <si>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</si>
  <si>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</si>
  <si>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</si>
  <si>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</si>
  <si>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</si>
  <si>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</si>
  <si>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</si>
  <si>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</si>
  <si>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</si>
  <si>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</si>
  <si>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</si>
  <si>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</si>
  <si>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</si>
  <si>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</si>
  <si>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</si>
  <si>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</si>
  <si>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</si>
  <si>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</si>
  <si>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</si>
  <si>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</si>
  <si>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</si>
  <si>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</si>
  <si>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</si>
  <si>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</si>
  <si>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</si>
  <si>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</si>
  <si>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</si>
  <si>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</si>
  <si>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</si>
  <si>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</si>
  <si>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王小元 zf-js02d</t>
  </si>
  <si>
    <t>招商银行银行转账</t>
  </si>
  <si>
    <t>支出王小元（13年12月-14年2月）助养金</t>
  </si>
  <si>
    <t>发放册</t>
  </si>
  <si>
    <t>雷涛</t>
  </si>
  <si>
    <t>广东深圳</t>
  </si>
  <si>
    <t>潘代阳</t>
  </si>
  <si>
    <t>黑龙江齐齐哈尔</t>
  </si>
  <si>
    <t>黄仕飞 zf-js04</t>
  </si>
  <si>
    <t>汇入黄仕飞1年助养金</t>
  </si>
  <si>
    <t>现金存款</t>
  </si>
  <si>
    <t>支付黄仕飞（13年12月-14年2月助养金）</t>
  </si>
  <si>
    <t>因多汇入40元，故第一次多发40元，总计280元</t>
  </si>
  <si>
    <t>按照每月80元，共计960元，多汇入40元，实际汇入1000元</t>
  </si>
  <si>
    <t>王阿放 zf-js06</t>
  </si>
  <si>
    <t>汇入王阿放1年助养金</t>
  </si>
  <si>
    <t>支付王阿放（13年12月-14年2月助养金）</t>
  </si>
  <si>
    <t>罗阿桥 zf-js08</t>
  </si>
  <si>
    <t>03</t>
  </si>
  <si>
    <t>汇入助养金1000元</t>
  </si>
  <si>
    <t>真名：郭海鹏；应汇960，实汇1000元</t>
  </si>
  <si>
    <t>支付罗阿桥（13年12月-14年2月）助养金</t>
  </si>
  <si>
    <t>因多汇入40元，故第一次发放280元</t>
  </si>
  <si>
    <t>忙道花 zf-js11b</t>
  </si>
  <si>
    <t>发放杨灿（13年12月-14年2月）助养金</t>
  </si>
  <si>
    <t>四方办（宁洁、王天权、陈才应）、潘代阳老师参与发放</t>
    <phoneticPr fontId="2" type="noConversion"/>
  </si>
  <si>
    <t>四方办（宁洁、王天权、陈才应）、潘代阳老师参与发放</t>
    <phoneticPr fontId="2" type="noConversion"/>
  </si>
  <si>
    <t>四方办（陈才应、王天权）潘代阳老师参与发放</t>
    <phoneticPr fontId="2" type="noConversion"/>
  </si>
  <si>
    <r>
      <t>支出王小元（14</t>
    </r>
    <r>
      <rPr>
        <sz val="10"/>
        <rFont val="宋体"/>
        <charset val="134"/>
      </rPr>
      <t>年3月-14年5月）助养金</t>
    </r>
  </si>
  <si>
    <r>
      <t>支付黄仕飞（14</t>
    </r>
    <r>
      <rPr>
        <sz val="10"/>
        <rFont val="宋体"/>
        <charset val="134"/>
      </rPr>
      <t>年3月-14年5月助养金）</t>
    </r>
  </si>
  <si>
    <r>
      <t>支付王阿放（14</t>
    </r>
    <r>
      <rPr>
        <sz val="10"/>
        <rFont val="宋体"/>
        <charset val="134"/>
      </rPr>
      <t>年3月-14年5月助养金）</t>
    </r>
  </si>
  <si>
    <t>福建厦门</t>
  </si>
  <si>
    <t>发放册</t>
    <phoneticPr fontId="2" type="noConversion"/>
  </si>
  <si>
    <t>第一批10人助养金</t>
    <phoneticPr fontId="2" type="noConversion"/>
  </si>
  <si>
    <t>尾列村韦帮念</t>
    <phoneticPr fontId="2" type="noConversion"/>
  </si>
  <si>
    <r>
      <t>发放1</t>
    </r>
    <r>
      <rPr>
        <sz val="10"/>
        <rFont val="宋体"/>
        <charset val="134"/>
      </rPr>
      <t>4年3-5月助养金</t>
    </r>
    <phoneticPr fontId="2" type="noConversion"/>
  </si>
  <si>
    <t>尾列村韦坤斌</t>
    <phoneticPr fontId="2" type="noConversion"/>
  </si>
  <si>
    <t>尼罗村廷上二组王阿艾</t>
    <phoneticPr fontId="2" type="noConversion"/>
  </si>
  <si>
    <t>尼罗村廷上二组王阿纳</t>
    <phoneticPr fontId="2" type="noConversion"/>
  </si>
  <si>
    <t>尼罗村廷上二组王小水</t>
    <phoneticPr fontId="2" type="noConversion"/>
  </si>
  <si>
    <t>尼罗村廷上二组岑阿伦</t>
    <phoneticPr fontId="2" type="noConversion"/>
  </si>
  <si>
    <t>金山村一组毛阿偿</t>
    <phoneticPr fontId="2" type="noConversion"/>
  </si>
  <si>
    <t>金山村一组毛阿卖</t>
    <phoneticPr fontId="2" type="noConversion"/>
  </si>
  <si>
    <t>金山村一组忙道丽</t>
    <phoneticPr fontId="2" type="noConversion"/>
  </si>
  <si>
    <t>尼罗村尼罗组岑安贵</t>
    <phoneticPr fontId="2" type="noConversion"/>
  </si>
  <si>
    <t>宁洁</t>
    <phoneticPr fontId="2" type="noConversion"/>
  </si>
  <si>
    <t>香港</t>
    <phoneticPr fontId="2" type="noConversion"/>
  </si>
  <si>
    <t>雷涛</t>
    <phoneticPr fontId="2" type="noConversion"/>
  </si>
  <si>
    <t>邹进江</t>
  </si>
  <si>
    <t>香港义工无国界</t>
  </si>
  <si>
    <t>贵州贵阳</t>
  </si>
  <si>
    <t>汇入半年助养金自5月开始发放</t>
  </si>
  <si>
    <t>一个月发200</t>
  </si>
  <si>
    <t>苏云峰</t>
  </si>
  <si>
    <t>每月80元，每年一汇</t>
  </si>
  <si>
    <t>发放14年6-8月助养金</t>
  </si>
  <si>
    <t>支付罗阿桥（14年3月-5月）助养金</t>
    <phoneticPr fontId="2" type="noConversion"/>
  </si>
  <si>
    <r>
      <t>支付罗阿桥（14年6月-</t>
    </r>
    <r>
      <rPr>
        <sz val="10"/>
        <rFont val="宋体"/>
        <charset val="134"/>
      </rPr>
      <t>8</t>
    </r>
    <r>
      <rPr>
        <sz val="10"/>
        <rFont val="宋体"/>
        <charset val="134"/>
      </rPr>
      <t>月）助养金</t>
    </r>
    <phoneticPr fontId="2" type="noConversion"/>
  </si>
  <si>
    <t>雷涛、邹进江、苏云峰经手发放</t>
    <phoneticPr fontId="2" type="noConversion"/>
  </si>
  <si>
    <t>潘妹尚未上学</t>
    <phoneticPr fontId="2" type="noConversion"/>
  </si>
  <si>
    <t>陈才应、邹进江、苏云峰经手发放</t>
    <phoneticPr fontId="2" type="noConversion"/>
  </si>
  <si>
    <t>支出王小元（14年6月-14年8月）助养金</t>
  </si>
  <si>
    <t>四方办（邹进江、陈才应）苏老师参与发放</t>
  </si>
  <si>
    <t>支付黄仕飞（14年6月-14年8月助养金）</t>
  </si>
  <si>
    <t>支付王阿放（14年6月-14年8月助养金）</t>
  </si>
  <si>
    <t>山东济南</t>
  </si>
  <si>
    <t>招商银行电子转账</t>
  </si>
  <si>
    <t>山东省济南市</t>
  </si>
  <si>
    <t>岑帮秀 zf-js52a</t>
  </si>
  <si>
    <t>潘文定 zf-js61</t>
  </si>
  <si>
    <t>张启飞 zf-js25</t>
  </si>
  <si>
    <t>黄阿果 zf-js31</t>
  </si>
  <si>
    <t>北京</t>
  </si>
  <si>
    <t>岑  凤 zf-js54</t>
  </si>
  <si>
    <t>浙江嘉兴</t>
  </si>
  <si>
    <t>王明玉 zf-js39</t>
  </si>
  <si>
    <t>照片票据</t>
  </si>
  <si>
    <t>浙江嘉兴迪迪</t>
  </si>
  <si>
    <t>现金</t>
  </si>
  <si>
    <t>每月80元，暂资助半年</t>
  </si>
  <si>
    <t>贞丰县烂泥沟村</t>
  </si>
  <si>
    <t>9月3日邹进江完成转账</t>
  </si>
  <si>
    <t>浙江杭州</t>
  </si>
  <si>
    <t>转账凭证</t>
  </si>
  <si>
    <t>罗建婷 zf-js35a</t>
  </si>
  <si>
    <t>河北天津</t>
  </si>
  <si>
    <t>罗建妹 zf-js35c</t>
  </si>
  <si>
    <t>汇入罗建婷9月-11月的助养金</t>
  </si>
  <si>
    <t>汇入罗建妹9月的助养金</t>
  </si>
  <si>
    <t>支付宝</t>
  </si>
  <si>
    <t>现金汇款</t>
  </si>
  <si>
    <t>香港义工无国界汇入</t>
  </si>
  <si>
    <t>汇入罗建妹10月的助养金</t>
  </si>
  <si>
    <t>622893 0001104020940</t>
  </si>
  <si>
    <t>支出王小元（14年9月-14年11月）助养金</t>
  </si>
  <si>
    <t>四方办（雷涛、邓丽军）陈关福参与发放</t>
  </si>
  <si>
    <t>支付黄仕飞（14年9月-14年11月助养金）</t>
  </si>
  <si>
    <t>支付王阿放（14年9月-14年11月助养金）</t>
  </si>
  <si>
    <r>
      <t>支付罗阿桥（14年9月-11</t>
    </r>
    <r>
      <rPr>
        <sz val="10"/>
        <rFont val="宋体"/>
        <charset val="134"/>
      </rPr>
      <t>月）助养金</t>
    </r>
  </si>
  <si>
    <t>雷涛、邓丽军、陈关福经手发放</t>
  </si>
  <si>
    <t>支付忙道花（14年6月-8月）助养金</t>
  </si>
  <si>
    <t>支付忙道花（14年3月-5月）助养金</t>
  </si>
  <si>
    <t>支付忙道花（13年12月-14年2月）助养金</t>
  </si>
  <si>
    <t>支付张启飞（2014年5月）助养金</t>
  </si>
  <si>
    <t>支付岑帮秀（2014年6月-2014年8月）助养金</t>
  </si>
  <si>
    <t>支付岑帮秀（2014年9月-2014年11月）助养金</t>
  </si>
  <si>
    <t>支付潘文定（9月到11月助养金）</t>
  </si>
  <si>
    <t>支付岑凤（7月到11月助养金）</t>
  </si>
  <si>
    <t>支付岑建才（9月到11月助养金）</t>
  </si>
  <si>
    <t>支付黄兴云（9月到11月助养金）</t>
  </si>
  <si>
    <t>支付罗建婷（9月到11月助养金）</t>
  </si>
  <si>
    <t>支付罗建妹（9月到10月助养金）</t>
  </si>
  <si>
    <t>支付忙道花（14年9月-11月）助养金</t>
  </si>
  <si>
    <t>四方办（雷涛、邹进江）陈关福参与发放</t>
  </si>
  <si>
    <t>汇入罗建妹11月的助养金</t>
  </si>
  <si>
    <t>银行转账</t>
  </si>
  <si>
    <t>贵阳农村商业银行转账</t>
  </si>
  <si>
    <t>每月100元，先汇半年。</t>
  </si>
  <si>
    <t>杨灿辍学，剩下的720元支助黄阿果（代号11）</t>
  </si>
  <si>
    <t>现金转账</t>
  </si>
  <si>
    <t>每月80元</t>
  </si>
  <si>
    <t>发放14年9-11月助养金</t>
  </si>
  <si>
    <t>第一批（10人）：6-8月共计2400，第二批（14人）的6-8月共计3360</t>
  </si>
  <si>
    <t>罗建春</t>
  </si>
  <si>
    <t>罗忠芬</t>
  </si>
  <si>
    <t>吴建生</t>
  </si>
  <si>
    <t>向成兰</t>
  </si>
  <si>
    <t>向成海</t>
  </si>
  <si>
    <t>向成英</t>
  </si>
  <si>
    <t>杨立芬</t>
  </si>
  <si>
    <t>印松乖</t>
  </si>
  <si>
    <t>印松礼</t>
  </si>
  <si>
    <t>印松兴</t>
  </si>
  <si>
    <t>余阿坝</t>
  </si>
  <si>
    <t>岑安香</t>
  </si>
  <si>
    <t>黄兴彪</t>
  </si>
  <si>
    <t>潘 浩</t>
  </si>
  <si>
    <t>黄阿拉</t>
  </si>
  <si>
    <t>李小燕</t>
  </si>
  <si>
    <t>陆 英</t>
  </si>
  <si>
    <t>陆 凤</t>
  </si>
  <si>
    <t>毛老二</t>
  </si>
  <si>
    <t>侬昌秀</t>
  </si>
  <si>
    <t>侬秀英</t>
  </si>
  <si>
    <t>王青齐</t>
  </si>
  <si>
    <t>魏长翠</t>
  </si>
  <si>
    <t>魏长英</t>
  </si>
  <si>
    <t>姚必右</t>
  </si>
  <si>
    <t>王小美</t>
  </si>
  <si>
    <t>陈建飞</t>
  </si>
  <si>
    <t>黄仕国</t>
  </si>
  <si>
    <t>岑帮连</t>
  </si>
  <si>
    <t>岑帮吉</t>
  </si>
  <si>
    <t>岑帮珍</t>
  </si>
  <si>
    <t>黄阿歪</t>
  </si>
  <si>
    <t>罗仕凤</t>
  </si>
  <si>
    <t>潘老二</t>
  </si>
  <si>
    <t>伍阿艳</t>
  </si>
  <si>
    <t>杨昌运</t>
  </si>
  <si>
    <t>杨秀沙</t>
  </si>
  <si>
    <t>发放14年6-8/9-11月助养金</t>
  </si>
  <si>
    <t>支付罗建妹11月助养金</t>
  </si>
  <si>
    <t>支付岑龙11月助养金</t>
  </si>
  <si>
    <t>李小波 zf-js21b</t>
  </si>
  <si>
    <t>转账汇入罗建妹12月助养金</t>
  </si>
  <si>
    <t>每月200元，半年一汇</t>
  </si>
  <si>
    <t>2015年1月6日发放第一批、第二批12-2月助养金11280元</t>
  </si>
  <si>
    <t>发放14年12月15年2月助养金</t>
  </si>
  <si>
    <t>支出王小元（14年12月-15年2月）助养金</t>
  </si>
  <si>
    <t>支付黄仕飞（14年12月-15年2月助养金）</t>
  </si>
  <si>
    <t>支付王阿放（14年12月-15年2月助养金）</t>
  </si>
  <si>
    <t>支付罗阿桥（14年12月-15年2月）助养金</t>
  </si>
  <si>
    <t>支付忙道花（14年12月-15年2月）助养金</t>
  </si>
  <si>
    <t>支付黄阿果（9月到11月）助养金</t>
  </si>
  <si>
    <t>支付黄阿果（6月到8月）助养金</t>
  </si>
  <si>
    <t>四方办（邹进江、陈才应）、苏老师参与发放</t>
  </si>
  <si>
    <t>四方办（雷涛、邓丽军）、陈关福参与发放</t>
  </si>
  <si>
    <t>四方办（张有伦、邹进江）、苏云峰参与发放</t>
  </si>
  <si>
    <t>支付潘妹（14年3月-2014年5月）助养金</t>
  </si>
  <si>
    <t>支付潘妹（14年6月-8月）助养金</t>
  </si>
  <si>
    <t>支付潘妹（14年9月-11月）助养金</t>
  </si>
  <si>
    <t>支付张启飞（2014年9月-2014年11月）助养金</t>
  </si>
  <si>
    <t>支付张启飞（2014年6月-2014年8月）助养金</t>
  </si>
  <si>
    <t>支付黄阿果（14年12月-15年2月）助养金</t>
  </si>
  <si>
    <t>支付潘妹（14年12月-15年2月）助养金</t>
  </si>
  <si>
    <t>支付张启飞（2014年12月-15年2月）助养金</t>
  </si>
  <si>
    <t>支付岑帮秀（2014年12月-2015年2月）助养金</t>
  </si>
  <si>
    <t>支付李小波（2014年12月-2015年2月）助养金</t>
  </si>
  <si>
    <t>支付潘文定（2014年12月-2015年2月）助养金</t>
  </si>
  <si>
    <t>支付岑凤（2014年12月-2015年2月）助养金</t>
  </si>
  <si>
    <t>支付王明玉（2014年12月-2015年2月）助养金</t>
  </si>
  <si>
    <t>支付岑建才（2014年12月-2015年2月）助养金</t>
  </si>
  <si>
    <t>支付黄兴云（2014年12月-2015年2月）助养金</t>
  </si>
  <si>
    <t>支付罗建婷（2014年12月-2015年2月）助养金</t>
  </si>
  <si>
    <t>支付罗建妹（2014年12月-2015年2月）助养金</t>
  </si>
  <si>
    <t>支付岑龙（2014年12月-2015年2月）助养金</t>
  </si>
  <si>
    <t>岑  龙 zf-js54b</t>
  </si>
  <si>
    <t>岑建才 zf-js55 </t>
  </si>
  <si>
    <t xml:space="preserve">潘  妹 zf-js59b  </t>
  </si>
  <si>
    <t>支付王明玉（9月到11月助养金）</t>
  </si>
  <si>
    <t>汇入黄仕飞助养金1000元（20141126）</t>
  </si>
  <si>
    <t>汇入王阿放助养金1000元（20141126）</t>
  </si>
  <si>
    <t>汇入罗阿桥助养金1000元（20141126）</t>
  </si>
  <si>
    <t>汇入1年助养金1000元（20131225）</t>
  </si>
  <si>
    <t>汇入忙道花助养金1000元（20141128）</t>
  </si>
  <si>
    <t>汇入1年助养金1000元（20131229）</t>
  </si>
  <si>
    <t>汇入潘妹半年的助养金960元（20140408）</t>
  </si>
  <si>
    <t>香港义工无国界汇入11280元（20141202）</t>
  </si>
  <si>
    <t>现金汇入1200元（20141030）</t>
  </si>
  <si>
    <t>汇入岑帮秀1年的助养金1000元（20140603）</t>
  </si>
  <si>
    <t>汇入李小波助养金600元（20141202）</t>
  </si>
  <si>
    <t>汇入960元（20140711）</t>
  </si>
  <si>
    <t>汇入480元（20140714）</t>
  </si>
  <si>
    <t>汇入960元（20140714）</t>
  </si>
  <si>
    <t>2014年11月3日汇入600（20141103）</t>
  </si>
  <si>
    <t>现金支付半年助养金480元（20140706）</t>
  </si>
  <si>
    <t>转账汇入罗建妹1-2月助养金400元（20150102）</t>
  </si>
  <si>
    <t>汇入岑龙600元助养金（20141103）</t>
  </si>
  <si>
    <t>汇入王小元1年的助养金960元（20131217）</t>
  </si>
  <si>
    <t>汇入王小元2015年全年助养金960元</t>
  </si>
  <si>
    <t>招商银行短信通知</t>
  </si>
  <si>
    <t>收入合计：</t>
  </si>
  <si>
    <t>支出合计：</t>
  </si>
  <si>
    <t>助养对象：</t>
  </si>
  <si>
    <t>结存：</t>
  </si>
  <si>
    <t>制表：</t>
  </si>
  <si>
    <t>负责人：</t>
  </si>
  <si>
    <t>黄兴丽-深圳代转/招商银行转账</t>
  </si>
  <si>
    <t>联系电话：黄兴丽-138 2375 8736/QQ:240 5967 204</t>
  </si>
  <si>
    <t>韦正朝 zf-js62</t>
  </si>
  <si>
    <t>补充说明</t>
  </si>
  <si>
    <t>2015年续费完成（雷涛经办）</t>
  </si>
  <si>
    <t>上海</t>
  </si>
  <si>
    <t>每月100元，已汇1年。</t>
  </si>
  <si>
    <t>2015年3月起开始助养，汇入1200元（20150125）</t>
  </si>
  <si>
    <t>潘   妮 zf-jc19</t>
  </si>
  <si>
    <t>2015年3月起开始助养，汇入600元，半年</t>
  </si>
  <si>
    <t>每月100，暂汇入半年。</t>
  </si>
  <si>
    <t>冉冉（江苏）</t>
  </si>
  <si>
    <t>汇入半年助养金600</t>
  </si>
  <si>
    <t>江苏</t>
  </si>
  <si>
    <t xml:space="preserve">王德和 zf-js26 </t>
  </si>
  <si>
    <t>王安吉 zf-jc34</t>
  </si>
  <si>
    <t>黄兴丽（深圳）</t>
  </si>
  <si>
    <t>心月狐（齐齐哈尔）</t>
  </si>
  <si>
    <t>布衣白（齐齐哈尔）</t>
  </si>
  <si>
    <t>张立春（齐齐哈尔）</t>
  </si>
  <si>
    <t>孙晓东（齐齐哈儿）</t>
  </si>
  <si>
    <t>波波糖（厦门）</t>
  </si>
  <si>
    <t>文艳（贵阳）</t>
  </si>
  <si>
    <t>李慧清（贵阳）</t>
  </si>
  <si>
    <t>潘之花（济南）</t>
  </si>
  <si>
    <t>孙文琦（北京）</t>
  </si>
  <si>
    <t>迪迪（嘉兴）</t>
  </si>
  <si>
    <t>曾经一瞬间（杭州）</t>
  </si>
  <si>
    <t>菩提（天津）</t>
  </si>
  <si>
    <t>姜辉（深圳）</t>
  </si>
  <si>
    <t>Ivy（上海）</t>
  </si>
  <si>
    <t>Becat（贵阳）</t>
  </si>
  <si>
    <t>汇入罗建婷（2015年3月-5月）助养金</t>
  </si>
  <si>
    <t>黄兴鲁（深圳）</t>
  </si>
  <si>
    <t>汇入助养金</t>
  </si>
  <si>
    <t>何伦飞 zf-jc11</t>
  </si>
  <si>
    <t>深圳</t>
  </si>
  <si>
    <t>汇入黄阿国1000元助养金</t>
  </si>
  <si>
    <t>辽宁</t>
  </si>
  <si>
    <t>艳萍（辽宁）</t>
  </si>
  <si>
    <t>汇入2015年资助金1200元</t>
  </si>
  <si>
    <t>电子转账</t>
  </si>
  <si>
    <t>岑福美zf-jc27</t>
  </si>
  <si>
    <t>雷涛账户代转,每月资助100元</t>
  </si>
  <si>
    <t>每月100，资助半年后续费</t>
  </si>
  <si>
    <t>2015年3月起开始助养，汇入全年资助金1200元</t>
  </si>
  <si>
    <t>科目：</t>
  </si>
  <si>
    <t>忙棒zf-jc31b</t>
  </si>
  <si>
    <t>汇入岑龙1200元助养金（20150226）</t>
  </si>
  <si>
    <t>汇入岑凤助养金1200元（20150226）</t>
  </si>
  <si>
    <t>雷涛账户转账，资助标准从80升至100元每月</t>
  </si>
  <si>
    <t>助养终止</t>
  </si>
  <si>
    <t>电子转账汇入黄兴云助养金1200元（20140909）</t>
  </si>
  <si>
    <t>雷涛支付宝转苏云峰专用账户</t>
  </si>
  <si>
    <t>汇入罗建妹（2015年3月-2015年5月）助养金</t>
  </si>
  <si>
    <t>龙柏合（贵阳）</t>
  </si>
  <si>
    <t>7</t>
  </si>
  <si>
    <t>汇入李小波2-5月助养金600元（20141202）</t>
  </si>
  <si>
    <t>杜先生（四川）</t>
  </si>
  <si>
    <t>汇入2015年3-8月资助金</t>
  </si>
  <si>
    <t>罗青春zf-jc18</t>
  </si>
  <si>
    <t>四川</t>
  </si>
  <si>
    <t>雷涛建行卡代转</t>
  </si>
  <si>
    <t>2015年3月起开始助养，汇入半年资助金600元</t>
  </si>
  <si>
    <t>汇入2015年3-8月助养金</t>
  </si>
  <si>
    <t>王德万zf-jc-21b</t>
  </si>
  <si>
    <t>支付宝电汇</t>
  </si>
  <si>
    <t>每月100元，汇入半年；每半年向资助人写信汇报学习情况。</t>
  </si>
  <si>
    <t>屠夫（云南）</t>
  </si>
  <si>
    <t>罗福之zf-jc29</t>
  </si>
  <si>
    <t>云南</t>
  </si>
  <si>
    <t>汇入2015年资助金</t>
  </si>
  <si>
    <t>忙阿卷 zf-jc30</t>
  </si>
  <si>
    <t>罗 洪 zf-jc15</t>
  </si>
  <si>
    <t>2015年3月起开展助养</t>
  </si>
  <si>
    <t>每月100元</t>
  </si>
  <si>
    <t>天津农商银行转账</t>
  </si>
  <si>
    <t>杨胜花 zf-jc45b</t>
  </si>
  <si>
    <t>France</t>
  </si>
  <si>
    <t>2015年3月开始助养，汇入1年助养金960元</t>
  </si>
  <si>
    <t>雨田（山东枣庄）</t>
  </si>
  <si>
    <t>山东枣庄</t>
  </si>
  <si>
    <t>杨阿念 zf-jc41b</t>
  </si>
  <si>
    <t>2015年3月开始资助，汇入半年助养金600元</t>
  </si>
  <si>
    <t>罗远超zf-js37</t>
  </si>
  <si>
    <t>Fbtan (France)</t>
  </si>
  <si>
    <t>每月200元，从11月开始每月汇200元</t>
  </si>
  <si>
    <t>每月80元，原资助杨灿，因杨辍学，现在资助黄阿果（烂泥沟村）</t>
  </si>
  <si>
    <t>每月100元，每季度汇款一次，每季度提前2星期提醒汇款。</t>
  </si>
  <si>
    <t>贵阳</t>
  </si>
  <si>
    <t>麦兜的糖（贵阳）</t>
  </si>
  <si>
    <t>汇入黄小美助养金</t>
  </si>
  <si>
    <t>先汇到雷涛账上，由雷涛转到苏老师账上。</t>
  </si>
  <si>
    <t>文竹（贵阳）</t>
  </si>
  <si>
    <t>文竹汇入潘运梅助养金</t>
  </si>
  <si>
    <t>汇入雷涛的支付宝 由雷涛转到苏老师账户上</t>
  </si>
  <si>
    <t>2015年3月开始资助，先入3个月助养金300元</t>
  </si>
  <si>
    <t>文竹汇入潘运输支助金</t>
  </si>
  <si>
    <t>暂联络不上，助养终止</t>
  </si>
  <si>
    <t>佘小姐钟先生</t>
  </si>
  <si>
    <t>汇入资助金600元，半年</t>
  </si>
  <si>
    <t>雷涛支付宝代转专用账户</t>
  </si>
  <si>
    <t>李志丽zf-jc13</t>
  </si>
  <si>
    <t>邓丽军</t>
  </si>
  <si>
    <t>岑福高（烂泥沟）</t>
  </si>
  <si>
    <t>每月80元，2015年3-5月多发40元，以后每次（一季度）发放240元。</t>
  </si>
  <si>
    <t>汇入2014年12月-2015年3月助养金780元</t>
  </si>
  <si>
    <t>2015年3月开始资助，先入6个月助养金600元</t>
  </si>
  <si>
    <t>罗富梅zf-jc14</t>
  </si>
  <si>
    <t>罗仕春zf-jc01b</t>
  </si>
  <si>
    <t>香港汇入（2015年3-5月资助金）</t>
  </si>
  <si>
    <t>每月200元，半年一汇款，要求每月发放一次，建议5月初发一次</t>
  </si>
  <si>
    <r>
      <t>贵州苹果园儿童助养工作坊-</t>
    </r>
    <r>
      <rPr>
        <sz val="12"/>
        <rFont val="宋体"/>
        <charset val="134"/>
      </rPr>
      <t>小组账册-</t>
    </r>
    <r>
      <rPr>
        <sz val="12"/>
        <rFont val="宋体"/>
        <charset val="134"/>
      </rPr>
      <t>分类账</t>
    </r>
  </si>
  <si>
    <t>尘埃（新疆）</t>
  </si>
  <si>
    <t>资助罗仕春</t>
  </si>
  <si>
    <t>新疆</t>
  </si>
  <si>
    <t>杨开清（福建）</t>
  </si>
  <si>
    <t>福建</t>
  </si>
  <si>
    <t>罗建朋 zf-jc16b</t>
  </si>
  <si>
    <t>新资助对象为罗建朋（zf-jc16b）</t>
  </si>
  <si>
    <t>每月资助100元，4月份开始资助</t>
  </si>
  <si>
    <t>序号</t>
  </si>
  <si>
    <t>贵州苹果园助养工作坊-贞丰小组账册-现金总账</t>
  </si>
  <si>
    <t>制表</t>
  </si>
  <si>
    <t>潘运梅 zf-jc20a</t>
  </si>
  <si>
    <t>潘运输 zf-jc20b</t>
  </si>
  <si>
    <t>黄小美 zf-jc12</t>
  </si>
  <si>
    <t>41</t>
  </si>
  <si>
    <t>42</t>
  </si>
  <si>
    <t>43</t>
  </si>
  <si>
    <t>44</t>
  </si>
  <si>
    <t>45</t>
  </si>
  <si>
    <t>53</t>
  </si>
  <si>
    <t>52</t>
  </si>
  <si>
    <t>51</t>
  </si>
  <si>
    <t>50</t>
  </si>
  <si>
    <t>49</t>
  </si>
  <si>
    <t>48</t>
  </si>
  <si>
    <t>47</t>
  </si>
  <si>
    <t>46</t>
  </si>
  <si>
    <t>转账汇入罗建朋助养金1200元（20140304）</t>
  </si>
  <si>
    <t>黄兴云辍学后资金转入资助罗建朋</t>
  </si>
  <si>
    <t>尘埃（新疆）存入罗仕春助养金1200元</t>
  </si>
  <si>
    <t>每月100元，从3月开始资助，资助到大学毕业</t>
  </si>
  <si>
    <t>汇入张启飞助养金1200元</t>
  </si>
  <si>
    <t>每月100元，雷涛账户代转</t>
  </si>
  <si>
    <t>每月100元，4月开始资助</t>
  </si>
  <si>
    <t>73人</t>
  </si>
  <si>
    <t>每月200元，自2015年3月开始新标准200元每月</t>
  </si>
  <si>
    <t>每月100，，自2015年3月开始新标准200元每月</t>
  </si>
  <si>
    <t>2015年3月起开始助养，汇入1000元</t>
  </si>
  <si>
    <t>2015年4月5日汇入一年助养金</t>
  </si>
  <si>
    <t>ATM转账照片</t>
  </si>
  <si>
    <t>每月100，自2015年6月开始资助</t>
  </si>
  <si>
    <t>每月100元，6月份开始资助，暂时资助1年</t>
  </si>
  <si>
    <t>杨阿少 zf-jc41c</t>
  </si>
  <si>
    <t>汇入杨阿少一年助养金</t>
  </si>
  <si>
    <t>网上银行转账</t>
  </si>
  <si>
    <t>任晓冬（贵阳）</t>
  </si>
  <si>
    <t>网上银行转账-助理付国意</t>
  </si>
  <si>
    <t>2015年6月起开始资助，资助1年到期续费</t>
  </si>
  <si>
    <t>岑仕秀zf-jc09a</t>
  </si>
  <si>
    <t>汇入岑仕秀一年助养金</t>
  </si>
  <si>
    <t>资助人姓名（住址）</t>
  </si>
  <si>
    <t>XX</t>
  </si>
  <si>
    <t>汇入XXX一年助养金</t>
  </si>
  <si>
    <t>2015年X月起开始资助，资助X年到期续费</t>
  </si>
  <si>
    <t>XXX zf-jcXXX</t>
  </si>
  <si>
    <t xml:space="preserve">XXX </t>
  </si>
  <si>
    <t>XXX</t>
  </si>
  <si>
    <t>54</t>
  </si>
  <si>
    <t>支出王小元（15年3月-年5月）助养金</t>
  </si>
  <si>
    <t>四方办（雷涛、邹进江、宁洁、邓丽军）、苏云峰、刘荣虎参与发放</t>
  </si>
  <si>
    <t>支付黄仕飞（15年3月-5月助养金）</t>
  </si>
  <si>
    <t>支付王阿放（15年3月-5月助养金）</t>
  </si>
  <si>
    <t>支付罗阿桥（15年3月-5月）助养金</t>
  </si>
  <si>
    <t>支付黄阿果（15年3月-5月）助养金</t>
  </si>
  <si>
    <t>支付张启飞（2015年3月-5月）助养金</t>
  </si>
  <si>
    <t>汇入岑帮秀（2015年3月-2015年12月）助养金</t>
  </si>
  <si>
    <t>支付岑帮秀（2015年3月-5月）助养金</t>
  </si>
  <si>
    <t>支付李小波（2015年3月-5月）助养金</t>
  </si>
  <si>
    <t>支付潘文定（2015年3月-5月）助养金</t>
  </si>
  <si>
    <t>支付岑凤（2015年3月-5月）助养金</t>
  </si>
  <si>
    <t>支付王明玉（2015年3月-5月）助养金</t>
  </si>
  <si>
    <t>支付罗建朋（2015年4月-5月）助养金</t>
  </si>
  <si>
    <t>支付罗建婷（2015年3月-5月）助养金</t>
  </si>
  <si>
    <t>支付罗建妹（2015年3月-5月）助养金</t>
  </si>
  <si>
    <t>支付岑龙（2015年3月-5月）助养金</t>
  </si>
  <si>
    <t>支付韦正朝（2015年3月-5月）助养金</t>
  </si>
  <si>
    <t>支付潘妮（2015年3月-5月）助养金</t>
  </si>
  <si>
    <t>支付王德和（2015年3月-5月）助养金</t>
  </si>
  <si>
    <t>支付王安吉（2015年3月-5月）助养金</t>
  </si>
  <si>
    <t>支付何伦飞（2015年3月-5月）助养金</t>
  </si>
  <si>
    <t>支付忙棒（2015年3月-5月）助养金</t>
  </si>
  <si>
    <t>支付岑福美（2015年3月-5月）助养金</t>
  </si>
  <si>
    <t>支付罗青春（2015年3月-5月）助养金</t>
  </si>
  <si>
    <t>支付王德万（2015年3月-5月）助养金</t>
  </si>
  <si>
    <t>支付罗远超（2015年3月-5月）助养金</t>
  </si>
  <si>
    <t>支付罗福之（2015年3月-5月）助养金</t>
  </si>
  <si>
    <t>支付忙阿卷（2015年3月-5月）助养金</t>
  </si>
  <si>
    <t>支付罗洪（2015年3月-5月）助养金</t>
  </si>
  <si>
    <t>支付杨胜花（2015年3月-5月）助养金</t>
  </si>
  <si>
    <t>支付杨阿念（2015年3月-5月）助养金</t>
  </si>
  <si>
    <t>支付黄小美（2015年3月-5月）助养金</t>
  </si>
  <si>
    <t>支付潘运梅（2015年3月-5月）助养金</t>
  </si>
  <si>
    <t>支付潘运输（2015年3月-5月）助养金</t>
  </si>
  <si>
    <t>支付李志丽（2015年3月-5月）助养金</t>
  </si>
  <si>
    <t>支付罗仕春（2015年3月-5月）助养金</t>
  </si>
  <si>
    <t>韦帮念</t>
  </si>
  <si>
    <t>王阿艾</t>
  </si>
  <si>
    <t>王阿纳</t>
  </si>
  <si>
    <t>王小水</t>
  </si>
  <si>
    <t>韦坤斌</t>
  </si>
  <si>
    <t>毛阿偿</t>
  </si>
  <si>
    <t>岑阿能</t>
  </si>
  <si>
    <t>岑安贵</t>
  </si>
  <si>
    <t>忙道丽</t>
  </si>
  <si>
    <t>毛阿卖</t>
  </si>
  <si>
    <t>印松朵</t>
  </si>
  <si>
    <t>罗仕边</t>
  </si>
  <si>
    <t>梁文雨</t>
  </si>
  <si>
    <t>毛正英</t>
  </si>
  <si>
    <t>侬老田</t>
  </si>
  <si>
    <t>韦国江</t>
  </si>
  <si>
    <t>韦国英</t>
  </si>
  <si>
    <t>岑仕美</t>
  </si>
  <si>
    <t>陈仕飞</t>
  </si>
  <si>
    <t>潘运梅</t>
  </si>
  <si>
    <t>王德香</t>
  </si>
  <si>
    <t>王玉春</t>
  </si>
  <si>
    <t>王占学</t>
  </si>
  <si>
    <t>王占规</t>
  </si>
  <si>
    <t>韦朝英</t>
  </si>
  <si>
    <t>岑福芬</t>
  </si>
  <si>
    <t>罗阿笨</t>
  </si>
  <si>
    <t>忙小韦</t>
  </si>
  <si>
    <t>王阿国</t>
  </si>
  <si>
    <t>韦文辽</t>
  </si>
  <si>
    <t>韦正美</t>
  </si>
  <si>
    <t>杨胜平</t>
  </si>
  <si>
    <t>杨胜顶</t>
  </si>
  <si>
    <t>杨胜芬</t>
  </si>
  <si>
    <t>杨胜益</t>
  </si>
  <si>
    <t>杨阿别</t>
  </si>
  <si>
    <t>陆  英</t>
  </si>
  <si>
    <t>陆  凤</t>
  </si>
  <si>
    <t>潘  浩</t>
  </si>
  <si>
    <t>忙  传</t>
  </si>
  <si>
    <t>支付忙道花（15年3月-5月）助养金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</si>
</sst>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[DBNum2][$-804]General"/>
    <numFmt numFmtId="178" formatCode="0;[Red]0"/>
    <numFmt numFmtId="179" formatCode="0.00;[Red]0.00"/>
  </numFmts>
  <fonts count="2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0"/>
      <color indexed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70C0"/>
      <name val="宋体"/>
      <charset val="134"/>
    </font>
    <font>
      <sz val="10"/>
      <color theme="1"/>
      <name val="宋体"/>
      <charset val="134"/>
    </font>
    <font>
      <sz val="10.5"/>
      <color rgb="FF323232"/>
      <name val="宋体"/>
      <charset val="134"/>
    </font>
    <font>
      <sz val="10"/>
      <color rgb="FF00B0F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family val="1"/>
      <scheme val="major"/>
    </font>
    <font>
      <sz val="12"/>
      <color rgb="FFFF0000"/>
      <name val="宋体"/>
      <family val="1"/>
      <scheme val="major"/>
    </font>
    <font>
      <sz val="12"/>
      <name val="宋体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1" applyFont="1" applyBorder="1" applyAlignment="1" applyProtection="1">
      <alignment horizontal="right" vertical="center" wrapText="1"/>
    </xf>
    <xf numFmtId="177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12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40" fontId="13" fillId="0" borderId="1" xfId="0" applyNumberFormat="1" applyFont="1" applyBorder="1" applyAlignment="1">
      <alignment horizontal="right" vertical="center" wrapText="1"/>
    </xf>
    <xf numFmtId="40" fontId="13" fillId="3" borderId="1" xfId="0" applyNumberFormat="1" applyFont="1" applyFill="1" applyBorder="1" applyAlignment="1">
      <alignment horizontal="right" vertical="center" wrapText="1"/>
    </xf>
    <xf numFmtId="40" fontId="12" fillId="3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 wrapText="1"/>
    </xf>
    <xf numFmtId="0" fontId="14" fillId="3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12" fillId="0" borderId="1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center" vertical="center"/>
    </xf>
    <xf numFmtId="49" fontId="3" fillId="0" borderId="1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 wrapText="1"/>
    </xf>
    <xf numFmtId="179" fontId="12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2" fontId="12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4" fillId="0" borderId="0" xfId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0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0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4</xdr:row>
      <xdr:rowOff>57150</xdr:rowOff>
    </xdr:from>
    <xdr:to>
      <xdr:col>8</xdr:col>
      <xdr:colOff>1304925</xdr:colOff>
      <xdr:row>4</xdr:row>
      <xdr:rowOff>228600</xdr:rowOff>
    </xdr:to>
    <xdr:pic>
      <xdr:nvPicPr>
        <xdr:cNvPr id="57346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990600"/>
          <a:ext cx="11144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7</xdr:row>
      <xdr:rowOff>19050</xdr:rowOff>
    </xdr:from>
    <xdr:to>
      <xdr:col>8</xdr:col>
      <xdr:colOff>1247775</xdr:colOff>
      <xdr:row>8</xdr:row>
      <xdr:rowOff>0</xdr:rowOff>
    </xdr:to>
    <xdr:pic>
      <xdr:nvPicPr>
        <xdr:cNvPr id="57347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1552575"/>
          <a:ext cx="10572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0"/>
  </sheetPr>
  <dimension ref="A1:M109"/>
  <sheetViews>
    <sheetView tabSelected="1" zoomScaleNormal="100" workbookViewId="0">
      <selection activeCell="G49" sqref="G49"/>
    </sheetView>
  </sheetViews>
  <sheetFormatPr defaultRowHeight="12"/>
  <cols>
    <col min="1" max="1" width="4.875" style="17" customWidth="1"/>
    <col min="2" max="2" width="16.75" style="1" customWidth="1"/>
    <col min="3" max="3" width="10" style="1" customWidth="1"/>
    <col min="4" max="4" width="10.25" style="1" customWidth="1"/>
    <col min="5" max="5" width="10.125" style="1" customWidth="1"/>
    <col min="6" max="6" width="13.75" style="1" customWidth="1"/>
    <col min="7" max="7" width="17.875" style="1" customWidth="1"/>
    <col min="8" max="8" width="36" style="1" customWidth="1"/>
    <col min="9" max="9" width="50.375" style="1" customWidth="1"/>
    <col min="10" max="10" width="18.5" style="1" customWidth="1"/>
    <col min="11" max="16384" width="9" style="1"/>
  </cols>
  <sheetData>
    <row r="1" spans="1:13" ht="18" customHeight="1">
      <c r="A1" s="111" t="s">
        <v>499</v>
      </c>
      <c r="B1" s="111"/>
      <c r="C1" s="111"/>
      <c r="D1" s="111"/>
      <c r="E1" s="111"/>
      <c r="F1" s="111"/>
      <c r="G1" s="111"/>
      <c r="H1" s="111"/>
      <c r="I1" s="111"/>
      <c r="J1" s="20"/>
      <c r="K1" s="20"/>
      <c r="L1" s="20"/>
      <c r="M1" s="20"/>
    </row>
    <row r="2" spans="1:13" s="63" customFormat="1" ht="15" customHeight="1">
      <c r="A2" s="61" t="s">
        <v>498</v>
      </c>
      <c r="B2" s="61" t="s">
        <v>48</v>
      </c>
      <c r="C2" s="61" t="s">
        <v>13</v>
      </c>
      <c r="D2" s="61" t="s">
        <v>14</v>
      </c>
      <c r="E2" s="61" t="s">
        <v>49</v>
      </c>
      <c r="F2" s="61" t="s">
        <v>146</v>
      </c>
      <c r="G2" s="61" t="s">
        <v>145</v>
      </c>
      <c r="H2" s="61" t="s">
        <v>50</v>
      </c>
      <c r="I2" s="62" t="s">
        <v>380</v>
      </c>
    </row>
    <row r="3" spans="1:13" ht="15" customHeight="1">
      <c r="A3" s="77">
        <v>1</v>
      </c>
      <c r="B3" s="65" t="str">
        <f ca="1">INDIRECT("0"&amp;(ROW(B1))&amp;"!"&amp;"D2")</f>
        <v>黄兴丽（深圳）</v>
      </c>
      <c r="C3" s="66">
        <f t="shared" ref="C3:C11" ca="1" si="0">INDIRECT("0"&amp;(ROW(C1))&amp;"!"&amp;"E25")</f>
        <v>1920</v>
      </c>
      <c r="D3" s="66">
        <f t="shared" ref="D3:D11" ca="1" si="1">INDIRECT("0"&amp;(ROW(D1))&amp;"!"&amp;"F25")</f>
        <v>1440</v>
      </c>
      <c r="E3" s="67">
        <f t="shared" ref="E3:E11" ca="1" si="2">INDIRECT("0"&amp;(ROW(E1))&amp;"!"&amp;"G25")</f>
        <v>480</v>
      </c>
      <c r="F3" s="68" t="str">
        <f t="shared" ref="F3:F11" ca="1" si="3">INDIRECT("0"&amp;(ROW(F1))&amp;"!"&amp;"F28")</f>
        <v>广东深圳</v>
      </c>
      <c r="G3" s="68" t="str">
        <f t="shared" ref="G3:G11" ca="1" si="4">INDIRECT("0"&amp;(ROW(F1))&amp;"!"&amp;"F27")</f>
        <v>王小元 zf-js02d</v>
      </c>
      <c r="H3" s="28" t="str">
        <f>'01'!J11</f>
        <v>2015年续费完成（雷涛经办）</v>
      </c>
      <c r="I3" s="2" t="s">
        <v>270</v>
      </c>
    </row>
    <row r="4" spans="1:13" ht="15" customHeight="1">
      <c r="A4" s="77">
        <v>2</v>
      </c>
      <c r="B4" s="65" t="str">
        <f t="shared" ref="B4:B11" ca="1" si="5">INDIRECT("0"&amp;(ROW(B2))&amp;"!"&amp;"D2")</f>
        <v>心月狐（齐齐哈尔）</v>
      </c>
      <c r="C4" s="66">
        <f t="shared" ca="1" si="0"/>
        <v>2000</v>
      </c>
      <c r="D4" s="66">
        <f t="shared" ca="1" si="1"/>
        <v>1480</v>
      </c>
      <c r="E4" s="67">
        <f t="shared" ca="1" si="2"/>
        <v>520</v>
      </c>
      <c r="F4" s="68" t="str">
        <f t="shared" ca="1" si="3"/>
        <v>黑龙江齐齐哈尔</v>
      </c>
      <c r="G4" s="68" t="str">
        <f t="shared" ca="1" si="4"/>
        <v>黄仕飞 zf-js04</v>
      </c>
      <c r="H4" s="27" t="str">
        <f>'02'!D10</f>
        <v>汇入黄仕飞助养金1000元（20141126）</v>
      </c>
      <c r="I4" s="2" t="s">
        <v>270</v>
      </c>
    </row>
    <row r="5" spans="1:13" ht="15" customHeight="1">
      <c r="A5" s="77">
        <v>3</v>
      </c>
      <c r="B5" s="65" t="str">
        <f t="shared" ca="1" si="5"/>
        <v>心月狐（齐齐哈尔）</v>
      </c>
      <c r="C5" s="66">
        <f ca="1">INDIRECT("0"&amp;(ROW(C3))&amp;"!"&amp;"E25")</f>
        <v>2000</v>
      </c>
      <c r="D5" s="66">
        <f t="shared" ca="1" si="1"/>
        <v>1480</v>
      </c>
      <c r="E5" s="67">
        <f t="shared" ca="1" si="2"/>
        <v>520</v>
      </c>
      <c r="F5" s="68" t="str">
        <f t="shared" ca="1" si="3"/>
        <v>黑龙江齐齐哈尔</v>
      </c>
      <c r="G5" s="68" t="str">
        <f t="shared" ca="1" si="4"/>
        <v>王阿放 zf-js06</v>
      </c>
      <c r="H5" s="27" t="str">
        <f>'03'!D10</f>
        <v>汇入王阿放助养金1000元（20141126）</v>
      </c>
      <c r="I5" s="2" t="s">
        <v>270</v>
      </c>
    </row>
    <row r="6" spans="1:13" ht="15" customHeight="1">
      <c r="A6" s="77">
        <v>4</v>
      </c>
      <c r="B6" s="65" t="str">
        <f t="shared" ca="1" si="5"/>
        <v>布衣白（齐齐哈尔）</v>
      </c>
      <c r="C6" s="66">
        <f t="shared" ca="1" si="0"/>
        <v>2000</v>
      </c>
      <c r="D6" s="66">
        <f t="shared" ca="1" si="1"/>
        <v>1480</v>
      </c>
      <c r="E6" s="67">
        <f t="shared" ca="1" si="2"/>
        <v>520</v>
      </c>
      <c r="F6" s="68" t="str">
        <f t="shared" ca="1" si="3"/>
        <v>黑龙江齐齐哈尔</v>
      </c>
      <c r="G6" s="68" t="str">
        <f t="shared" ca="1" si="4"/>
        <v>罗阿桥 zf-js08</v>
      </c>
      <c r="H6" s="27" t="str">
        <f>'04'!D10</f>
        <v>汇入罗阿桥助养金1000元（20141126）</v>
      </c>
      <c r="I6" s="2" t="s">
        <v>270</v>
      </c>
    </row>
    <row r="7" spans="1:13" ht="15" customHeight="1">
      <c r="A7" s="77">
        <v>5</v>
      </c>
      <c r="B7" s="65" t="str">
        <f t="shared" ca="1" si="5"/>
        <v>张立春（齐齐哈尔）</v>
      </c>
      <c r="C7" s="66">
        <f t="shared" ca="1" si="0"/>
        <v>2000</v>
      </c>
      <c r="D7" s="66">
        <f t="shared" ca="1" si="1"/>
        <v>1240</v>
      </c>
      <c r="E7" s="67">
        <f t="shared" ca="1" si="2"/>
        <v>760</v>
      </c>
      <c r="F7" s="68" t="str">
        <f t="shared" ca="1" si="3"/>
        <v>黑龙江齐齐哈尔</v>
      </c>
      <c r="G7" s="68" t="str">
        <f t="shared" ca="1" si="4"/>
        <v>黄阿果 zf-js31</v>
      </c>
      <c r="H7" s="27" t="str">
        <f>'05'!D5</f>
        <v>汇入1年助养金1000元（20131225）</v>
      </c>
      <c r="I7" s="2" t="s">
        <v>464</v>
      </c>
    </row>
    <row r="8" spans="1:13" s="30" customFormat="1" ht="15" customHeight="1">
      <c r="A8" s="77">
        <v>6</v>
      </c>
      <c r="B8" s="65" t="str">
        <f t="shared" ca="1" si="5"/>
        <v>孙晓东（齐齐哈儿）</v>
      </c>
      <c r="C8" s="66">
        <f t="shared" ca="1" si="0"/>
        <v>2000</v>
      </c>
      <c r="D8" s="66">
        <f t="shared" ca="1" si="1"/>
        <v>1480</v>
      </c>
      <c r="E8" s="67">
        <f t="shared" ca="1" si="2"/>
        <v>520</v>
      </c>
      <c r="F8" s="68" t="str">
        <f t="shared" ca="1" si="3"/>
        <v>黑龙江齐齐哈尔</v>
      </c>
      <c r="G8" s="68" t="str">
        <f t="shared" ca="1" si="4"/>
        <v>忙道花 zf-js11b</v>
      </c>
      <c r="H8" s="28" t="str">
        <f>'06'!D10</f>
        <v>汇入忙道花助养金1000元（20141128）</v>
      </c>
      <c r="I8" s="2" t="s">
        <v>270</v>
      </c>
    </row>
    <row r="9" spans="1:13" ht="15" customHeight="1">
      <c r="A9" s="85">
        <v>7</v>
      </c>
      <c r="B9" s="79" t="str">
        <f t="shared" ca="1" si="5"/>
        <v>波波糖（厦门）</v>
      </c>
      <c r="C9" s="80">
        <f t="shared" ca="1" si="0"/>
        <v>960</v>
      </c>
      <c r="D9" s="80">
        <f t="shared" ca="1" si="1"/>
        <v>960</v>
      </c>
      <c r="E9" s="81">
        <f t="shared" ca="1" si="2"/>
        <v>0</v>
      </c>
      <c r="F9" s="82" t="str">
        <f t="shared" ca="1" si="3"/>
        <v>福建厦门</v>
      </c>
      <c r="G9" s="82" t="str">
        <f t="shared" ca="1" si="4"/>
        <v xml:space="preserve">潘  妹 zf-js59b  </v>
      </c>
      <c r="H9" s="83" t="str">
        <f>'07'!D10</f>
        <v>暂联络不上，助养终止</v>
      </c>
      <c r="I9" s="84" t="s">
        <v>270</v>
      </c>
    </row>
    <row r="10" spans="1:13" ht="15" customHeight="1">
      <c r="A10" s="87">
        <v>8</v>
      </c>
      <c r="B10" s="88" t="str">
        <f t="shared" ca="1" si="5"/>
        <v>香港义工无国界</v>
      </c>
      <c r="C10" s="89">
        <f>'08'!E229</f>
        <v>48480</v>
      </c>
      <c r="D10" s="89">
        <f>'08'!F229</f>
        <v>48240</v>
      </c>
      <c r="E10" s="90">
        <f>'08'!G229</f>
        <v>240</v>
      </c>
      <c r="F10" s="91" t="str">
        <f>'08'!F233</f>
        <v>香港</v>
      </c>
      <c r="G10" s="91" t="str">
        <f>'08'!F232</f>
        <v>73人</v>
      </c>
      <c r="H10" s="92" t="str">
        <f>'08'!D132</f>
        <v>香港义工无国界汇入</v>
      </c>
      <c r="I10" s="93" t="s">
        <v>316</v>
      </c>
    </row>
    <row r="11" spans="1:13" ht="15" customHeight="1">
      <c r="A11" s="77">
        <v>9</v>
      </c>
      <c r="B11" s="65" t="str">
        <f t="shared" ca="1" si="5"/>
        <v>文艳（贵阳）</v>
      </c>
      <c r="C11" s="66">
        <f t="shared" ca="1" si="0"/>
        <v>3600</v>
      </c>
      <c r="D11" s="66">
        <f t="shared" ca="1" si="1"/>
        <v>2600</v>
      </c>
      <c r="E11" s="67">
        <f t="shared" ca="1" si="2"/>
        <v>1000</v>
      </c>
      <c r="F11" s="68" t="str">
        <f t="shared" ca="1" si="3"/>
        <v>贵州贵阳</v>
      </c>
      <c r="G11" s="68" t="str">
        <f t="shared" ca="1" si="4"/>
        <v>张启飞 zf-js25</v>
      </c>
      <c r="H11" s="27" t="str">
        <f>'09'!D11</f>
        <v>汇入张启飞助养金1200元</v>
      </c>
      <c r="I11" s="27" t="s">
        <v>488</v>
      </c>
    </row>
    <row r="12" spans="1:13" ht="15" customHeight="1">
      <c r="A12" s="77">
        <v>10</v>
      </c>
      <c r="B12" s="65" t="str">
        <f ca="1">INDIRECT("1"&amp;(ROW(B1)-1)&amp;"!"&amp;"D2")</f>
        <v>李慧清（贵阳）</v>
      </c>
      <c r="C12" s="66">
        <f ca="1">INDIRECT("1"&amp;(ROW(C1)-1)&amp;"!"&amp;"E25")</f>
        <v>2200</v>
      </c>
      <c r="D12" s="66">
        <f ca="1">INDIRECT("1"&amp;(ROW(D1)-1)&amp;"!"&amp;"F25")</f>
        <v>1020</v>
      </c>
      <c r="E12" s="67">
        <f ca="1">INDIRECT("1"&amp;(ROW(E1)-1)&amp;"!"&amp;"G25")</f>
        <v>1180</v>
      </c>
      <c r="F12" s="68" t="str">
        <f ca="1">INDIRECT("1"&amp;(ROW(F1)-1)&amp;"!"&amp;"F28")</f>
        <v>贵州贵阳</v>
      </c>
      <c r="G12" s="68" t="str">
        <f ca="1">INDIRECT("1"&amp;(ROW(F1)-1)&amp;"!"&amp;"F27")</f>
        <v>岑帮秀 zf-js52a</v>
      </c>
      <c r="H12" s="27" t="str">
        <f>'10'!D5</f>
        <v>汇入岑帮秀1年的助养金1000元（20140603）</v>
      </c>
      <c r="I12" s="27" t="s">
        <v>526</v>
      </c>
    </row>
    <row r="13" spans="1:13" ht="15" customHeight="1">
      <c r="A13" s="77">
        <v>11</v>
      </c>
      <c r="B13" s="65" t="str">
        <f t="shared" ref="B13:B21" ca="1" si="6">INDIRECT("1"&amp;(ROW(B2)-1)&amp;"!"&amp;"D2")</f>
        <v>龙柏合（贵阳）</v>
      </c>
      <c r="C13" s="66">
        <f t="shared" ref="C13:C21" ca="1" si="7">INDIRECT("1"&amp;(ROW(C2)-1)&amp;"!"&amp;"E25")</f>
        <v>1200</v>
      </c>
      <c r="D13" s="66">
        <f t="shared" ref="D13:D21" ca="1" si="8">INDIRECT("1"&amp;(ROW(D2)-1)&amp;"!"&amp;"F25")</f>
        <v>1200</v>
      </c>
      <c r="E13" s="67">
        <f t="shared" ref="E13:E21" ca="1" si="9">INDIRECT("1"&amp;(ROW(E2)-1)&amp;"!"&amp;"G25")</f>
        <v>0</v>
      </c>
      <c r="F13" s="68" t="str">
        <f t="shared" ref="F13:F21" ca="1" si="10">INDIRECT("1"&amp;(ROW(F2)-1)&amp;"!"&amp;"F28")</f>
        <v>贵州贵阳</v>
      </c>
      <c r="G13" s="68" t="str">
        <f t="shared" ref="G13:G21" ca="1" si="11">INDIRECT("1"&amp;(ROW(F2)-1)&amp;"!"&amp;"F27")</f>
        <v>李小波 zf-js21b</v>
      </c>
      <c r="H13" s="27" t="str">
        <f>'11'!D7</f>
        <v>汇入李小波2-5月助养金600元（20141202）</v>
      </c>
      <c r="I13" s="27" t="s">
        <v>315</v>
      </c>
    </row>
    <row r="14" spans="1:13" ht="15" customHeight="1">
      <c r="A14" s="77">
        <v>12</v>
      </c>
      <c r="B14" s="65" t="str">
        <f t="shared" ca="1" si="6"/>
        <v>潘之花（济南）</v>
      </c>
      <c r="C14" s="66">
        <f t="shared" ca="1" si="7"/>
        <v>960</v>
      </c>
      <c r="D14" s="66">
        <f t="shared" ca="1" si="8"/>
        <v>720</v>
      </c>
      <c r="E14" s="67">
        <f t="shared" ca="1" si="9"/>
        <v>240</v>
      </c>
      <c r="F14" s="68" t="str">
        <f t="shared" ca="1" si="10"/>
        <v>山东济南</v>
      </c>
      <c r="G14" s="68" t="str">
        <f t="shared" ca="1" si="11"/>
        <v>潘文定 zf-js61</v>
      </c>
      <c r="H14" s="27" t="str">
        <f>'12'!D5</f>
        <v>汇入960元（20140711）</v>
      </c>
      <c r="I14" s="27" t="s">
        <v>204</v>
      </c>
    </row>
    <row r="15" spans="1:13" ht="15" customHeight="1">
      <c r="A15" s="77">
        <v>13</v>
      </c>
      <c r="B15" s="65" t="str">
        <f t="shared" ca="1" si="6"/>
        <v>孙文琦（北京）</v>
      </c>
      <c r="C15" s="66">
        <f t="shared" ca="1" si="7"/>
        <v>2280</v>
      </c>
      <c r="D15" s="66">
        <f t="shared" ca="1" si="8"/>
        <v>1000</v>
      </c>
      <c r="E15" s="67">
        <f t="shared" ca="1" si="9"/>
        <v>1280</v>
      </c>
      <c r="F15" s="68" t="str">
        <f t="shared" ca="1" si="10"/>
        <v>北京</v>
      </c>
      <c r="G15" s="68" t="str">
        <f t="shared" ca="1" si="11"/>
        <v>岑  凤 zf-js54</v>
      </c>
      <c r="H15" s="27" t="str">
        <f>'13'!D9</f>
        <v>汇入岑凤助养金1200元（20150226）</v>
      </c>
      <c r="I15" s="27" t="s">
        <v>452</v>
      </c>
    </row>
    <row r="16" spans="1:13" ht="15" customHeight="1">
      <c r="A16" s="77">
        <v>14</v>
      </c>
      <c r="B16" s="65" t="str">
        <f t="shared" ca="1" si="6"/>
        <v>迪迪（嘉兴）</v>
      </c>
      <c r="C16" s="66">
        <f t="shared" ca="1" si="7"/>
        <v>960</v>
      </c>
      <c r="D16" s="66">
        <f t="shared" ca="1" si="8"/>
        <v>720</v>
      </c>
      <c r="E16" s="67">
        <f t="shared" ca="1" si="9"/>
        <v>240</v>
      </c>
      <c r="F16" s="68" t="str">
        <f t="shared" ca="1" si="10"/>
        <v>浙江嘉兴</v>
      </c>
      <c r="G16" s="68" t="str">
        <f t="shared" ca="1" si="11"/>
        <v>王明玉 zf-js39</v>
      </c>
      <c r="H16" s="71" t="str">
        <f>'14'!D5</f>
        <v>汇入960元（20140714）</v>
      </c>
      <c r="I16" s="27" t="s">
        <v>204</v>
      </c>
    </row>
    <row r="17" spans="1:9" ht="15" customHeight="1">
      <c r="A17" s="85">
        <v>15</v>
      </c>
      <c r="B17" s="79" t="str">
        <f t="shared" ca="1" si="6"/>
        <v>岑福高（烂泥沟）</v>
      </c>
      <c r="C17" s="80">
        <f t="shared" ca="1" si="7"/>
        <v>480</v>
      </c>
      <c r="D17" s="80">
        <f t="shared" ca="1" si="8"/>
        <v>480</v>
      </c>
      <c r="E17" s="81">
        <f>'15'!G25</f>
        <v>0</v>
      </c>
      <c r="F17" s="82" t="str">
        <f t="shared" ca="1" si="10"/>
        <v>贞丰县烂泥沟村</v>
      </c>
      <c r="G17" s="82" t="str">
        <f t="shared" ca="1" si="11"/>
        <v>岑建才 zf-js55 </v>
      </c>
      <c r="H17" s="83" t="str">
        <f>'15'!D8</f>
        <v>助养终止</v>
      </c>
      <c r="I17" s="83" t="s">
        <v>229</v>
      </c>
    </row>
    <row r="18" spans="1:9" ht="15" customHeight="1">
      <c r="A18" s="77">
        <v>16</v>
      </c>
      <c r="B18" s="65" t="str">
        <f t="shared" ca="1" si="6"/>
        <v>曾经一瞬间（杭州）</v>
      </c>
      <c r="C18" s="66">
        <f t="shared" ca="1" si="7"/>
        <v>2400</v>
      </c>
      <c r="D18" s="66">
        <f t="shared" ca="1" si="8"/>
        <v>1400</v>
      </c>
      <c r="E18" s="67">
        <f t="shared" ca="1" si="9"/>
        <v>1000</v>
      </c>
      <c r="F18" s="68" t="str">
        <f t="shared" ca="1" si="10"/>
        <v>浙江杭州</v>
      </c>
      <c r="G18" s="68" t="str">
        <f t="shared" ca="1" si="11"/>
        <v>罗建朋 zf-jc16b</v>
      </c>
      <c r="H18" s="75" t="str">
        <f>'16'!D9</f>
        <v>新资助对象为罗建朋（zf-jc16b）</v>
      </c>
      <c r="I18" s="72" t="s">
        <v>523</v>
      </c>
    </row>
    <row r="19" spans="1:9" ht="15" customHeight="1">
      <c r="A19" s="77">
        <v>17</v>
      </c>
      <c r="B19" s="65" t="str">
        <f t="shared" ca="1" si="6"/>
        <v>Becat（贵阳）</v>
      </c>
      <c r="C19" s="66">
        <f t="shared" ca="1" si="7"/>
        <v>1860</v>
      </c>
      <c r="D19" s="66">
        <f t="shared" ca="1" si="8"/>
        <v>1800</v>
      </c>
      <c r="E19" s="67">
        <f t="shared" ca="1" si="9"/>
        <v>60</v>
      </c>
      <c r="F19" s="68" t="str">
        <f t="shared" ca="1" si="10"/>
        <v>贵州贵阳</v>
      </c>
      <c r="G19" s="68" t="str">
        <f t="shared" ca="1" si="11"/>
        <v>罗建婷 zf-js35a</v>
      </c>
      <c r="H19" s="27" t="str">
        <f>'17'!D7</f>
        <v>汇入2014年12月-2015年3月助养金780元</v>
      </c>
      <c r="I19" s="27" t="s">
        <v>525</v>
      </c>
    </row>
    <row r="20" spans="1:9" ht="15" customHeight="1">
      <c r="A20" s="77">
        <v>18</v>
      </c>
      <c r="B20" s="65" t="str">
        <f t="shared" ca="1" si="6"/>
        <v>菩提（天津）</v>
      </c>
      <c r="C20" s="66">
        <f t="shared" ca="1" si="7"/>
        <v>1760</v>
      </c>
      <c r="D20" s="66">
        <f t="shared" ca="1" si="8"/>
        <v>1760</v>
      </c>
      <c r="E20" s="67">
        <f t="shared" ca="1" si="9"/>
        <v>0</v>
      </c>
      <c r="F20" s="68" t="str">
        <f t="shared" ca="1" si="10"/>
        <v>河北天津</v>
      </c>
      <c r="G20" s="68" t="str">
        <f t="shared" ca="1" si="11"/>
        <v>罗建妹 zf-js35c</v>
      </c>
      <c r="H20" s="27" t="str">
        <f>'18'!D13</f>
        <v>汇入罗建妹（2015年3月-2015年5月）助养金</v>
      </c>
      <c r="I20" s="27" t="s">
        <v>463</v>
      </c>
    </row>
    <row r="21" spans="1:9" ht="15" customHeight="1">
      <c r="A21" s="77">
        <v>19</v>
      </c>
      <c r="B21" s="65" t="str">
        <f t="shared" ca="1" si="6"/>
        <v>孙文琦（北京）</v>
      </c>
      <c r="C21" s="66">
        <f t="shared" ca="1" si="7"/>
        <v>1800</v>
      </c>
      <c r="D21" s="66">
        <f t="shared" ca="1" si="8"/>
        <v>700</v>
      </c>
      <c r="E21" s="67">
        <f t="shared" ca="1" si="9"/>
        <v>1100</v>
      </c>
      <c r="F21" s="68" t="str">
        <f t="shared" ca="1" si="10"/>
        <v>北京</v>
      </c>
      <c r="G21" s="68" t="str">
        <f t="shared" ca="1" si="11"/>
        <v>岑  龙 zf-js54b</v>
      </c>
      <c r="H21" s="27" t="str">
        <f>'19'!D8</f>
        <v>汇入岑龙1200元助养金（20150226）</v>
      </c>
      <c r="I21" s="72" t="s">
        <v>267</v>
      </c>
    </row>
    <row r="22" spans="1:9" ht="15" customHeight="1">
      <c r="A22" s="77">
        <v>20</v>
      </c>
      <c r="B22" s="65" t="str">
        <f ca="1">INDIRECT("2"&amp;(ROW(B1)-1)&amp;"!"&amp;"D2")</f>
        <v>姜辉（深圳）</v>
      </c>
      <c r="C22" s="66">
        <f ca="1">INDIRECT("2"&amp;(ROW(C1)-1)&amp;"!"&amp;"E25")</f>
        <v>1000</v>
      </c>
      <c r="D22" s="66">
        <f ca="1">INDIRECT("2"&amp;(ROW(D1)-1)&amp;"!"&amp;"F25")</f>
        <v>280</v>
      </c>
      <c r="E22" s="67">
        <f ca="1">INDIRECT("2"&amp;(ROW(E1)-1)&amp;"!"&amp;"G25")</f>
        <v>720</v>
      </c>
      <c r="F22" s="68" t="str">
        <f ca="1">INDIRECT("2"&amp;(ROW(F1)-1)&amp;"!"&amp;"F28")</f>
        <v>广东深圳</v>
      </c>
      <c r="G22" s="68" t="str">
        <f ca="1">INDIRECT("2"&amp;(ROW(F1)-1)&amp;"!"&amp;"F27")</f>
        <v>韦正朝 zf-js62</v>
      </c>
      <c r="H22" s="27" t="str">
        <f>'20'!D5</f>
        <v>2015年3月起开始助养，汇入1000元</v>
      </c>
      <c r="I22" s="72" t="s">
        <v>482</v>
      </c>
    </row>
    <row r="23" spans="1:9" ht="15" customHeight="1">
      <c r="A23" s="77">
        <v>21</v>
      </c>
      <c r="B23" s="65" t="str">
        <f t="shared" ref="B23:B31" ca="1" si="12">INDIRECT("2"&amp;(ROW(B2)-1)&amp;"!"&amp;"D2")</f>
        <v>Ivy（上海）</v>
      </c>
      <c r="C23" s="66">
        <f t="shared" ref="C23:C31" ca="1" si="13">INDIRECT("2"&amp;(ROW(C2)-1)&amp;"!"&amp;"E25")</f>
        <v>1200</v>
      </c>
      <c r="D23" s="66">
        <f t="shared" ref="D23:D31" ca="1" si="14">INDIRECT("2"&amp;(ROW(D2)-1)&amp;"!"&amp;"F25")</f>
        <v>300</v>
      </c>
      <c r="E23" s="67">
        <f t="shared" ref="E23:E31" ca="1" si="15">INDIRECT("2"&amp;(ROW(E2)-1)&amp;"!"&amp;"G25")</f>
        <v>900</v>
      </c>
      <c r="F23" s="68" t="str">
        <f t="shared" ref="F23:F31" ca="1" si="16">INDIRECT("2"&amp;(ROW(F2)-1)&amp;"!"&amp;"F28")</f>
        <v>上海</v>
      </c>
      <c r="G23" s="68" t="str">
        <f t="shared" ref="G23:G31" ca="1" si="17">INDIRECT("2"&amp;(ROW(F2)-1)&amp;"!"&amp;"F27")</f>
        <v>潘   妮 zf-jc19</v>
      </c>
      <c r="H23" s="27" t="str">
        <f>'21'!D5</f>
        <v>2015年3月起开始助养，汇入1200元（20150125）</v>
      </c>
      <c r="I23" s="72" t="s">
        <v>383</v>
      </c>
    </row>
    <row r="24" spans="1:9" ht="15" customHeight="1">
      <c r="A24" s="77">
        <v>22</v>
      </c>
      <c r="B24" s="65" t="str">
        <f t="shared" ca="1" si="12"/>
        <v>冉冉（江苏）</v>
      </c>
      <c r="C24" s="66">
        <f t="shared" ca="1" si="13"/>
        <v>600</v>
      </c>
      <c r="D24" s="66">
        <f t="shared" ca="1" si="14"/>
        <v>300</v>
      </c>
      <c r="E24" s="67">
        <f t="shared" ca="1" si="15"/>
        <v>300</v>
      </c>
      <c r="F24" s="68" t="str">
        <f t="shared" ca="1" si="16"/>
        <v>江苏</v>
      </c>
      <c r="G24" s="68" t="str">
        <f t="shared" ca="1" si="17"/>
        <v xml:space="preserve">王德和 zf-js26 </v>
      </c>
      <c r="H24" s="27" t="s">
        <v>386</v>
      </c>
      <c r="I24" s="72" t="s">
        <v>387</v>
      </c>
    </row>
    <row r="25" spans="1:9" ht="15" customHeight="1">
      <c r="A25" s="77">
        <v>23</v>
      </c>
      <c r="B25" s="65" t="str">
        <f t="shared" ca="1" si="12"/>
        <v>冉冉（江苏）</v>
      </c>
      <c r="C25" s="66">
        <f t="shared" ca="1" si="13"/>
        <v>600</v>
      </c>
      <c r="D25" s="66">
        <f t="shared" ca="1" si="14"/>
        <v>300</v>
      </c>
      <c r="E25" s="67">
        <f t="shared" ca="1" si="15"/>
        <v>300</v>
      </c>
      <c r="F25" s="68" t="str">
        <f t="shared" ca="1" si="16"/>
        <v>江苏</v>
      </c>
      <c r="G25" s="68" t="str">
        <f t="shared" ca="1" si="17"/>
        <v>王安吉 zf-jc34</v>
      </c>
      <c r="H25" s="27" t="s">
        <v>386</v>
      </c>
      <c r="I25" s="72" t="s">
        <v>387</v>
      </c>
    </row>
    <row r="26" spans="1:9" ht="15" customHeight="1">
      <c r="A26" s="77">
        <v>24</v>
      </c>
      <c r="B26" s="65" t="str">
        <f t="shared" ca="1" si="12"/>
        <v>黄兴鲁（深圳）</v>
      </c>
      <c r="C26" s="66">
        <f t="shared" ca="1" si="13"/>
        <v>600</v>
      </c>
      <c r="D26" s="66">
        <f t="shared" ca="1" si="14"/>
        <v>300</v>
      </c>
      <c r="E26" s="67">
        <f t="shared" ca="1" si="15"/>
        <v>300</v>
      </c>
      <c r="F26" s="68" t="str">
        <f t="shared" ca="1" si="16"/>
        <v>深圳</v>
      </c>
      <c r="G26" s="68" t="str">
        <f t="shared" ca="1" si="17"/>
        <v>何伦飞 zf-jc11</v>
      </c>
      <c r="H26" s="27" t="s">
        <v>386</v>
      </c>
      <c r="I26" s="72" t="s">
        <v>387</v>
      </c>
    </row>
    <row r="27" spans="1:9" ht="15" customHeight="1">
      <c r="A27" s="77">
        <v>25</v>
      </c>
      <c r="B27" s="65" t="str">
        <f t="shared" ca="1" si="12"/>
        <v>黄兴鲁（深圳）</v>
      </c>
      <c r="C27" s="66">
        <f t="shared" ca="1" si="13"/>
        <v>600</v>
      </c>
      <c r="D27" s="66">
        <f t="shared" ca="1" si="14"/>
        <v>300</v>
      </c>
      <c r="E27" s="67">
        <f t="shared" ca="1" si="15"/>
        <v>300</v>
      </c>
      <c r="F27" s="68" t="str">
        <f t="shared" ca="1" si="16"/>
        <v>深圳</v>
      </c>
      <c r="G27" s="68" t="str">
        <f t="shared" ca="1" si="17"/>
        <v>忙棒zf-jc31b</v>
      </c>
      <c r="H27" s="27" t="s">
        <v>386</v>
      </c>
      <c r="I27" s="72" t="s">
        <v>387</v>
      </c>
    </row>
    <row r="28" spans="1:9" ht="15" customHeight="1">
      <c r="A28" s="77">
        <v>26</v>
      </c>
      <c r="B28" s="65" t="str">
        <f t="shared" ca="1" si="12"/>
        <v>艳萍（辽宁）</v>
      </c>
      <c r="C28" s="66">
        <f t="shared" ca="1" si="13"/>
        <v>1200</v>
      </c>
      <c r="D28" s="66">
        <f t="shared" ca="1" si="14"/>
        <v>300</v>
      </c>
      <c r="E28" s="67">
        <f t="shared" ca="1" si="15"/>
        <v>900</v>
      </c>
      <c r="F28" s="68" t="str">
        <f t="shared" ca="1" si="16"/>
        <v>辽宁</v>
      </c>
      <c r="G28" s="68" t="str">
        <f t="shared" ca="1" si="17"/>
        <v>岑福美zf-jc27</v>
      </c>
      <c r="H28" s="27" t="s">
        <v>422</v>
      </c>
      <c r="I28" s="27" t="s">
        <v>522</v>
      </c>
    </row>
    <row r="29" spans="1:9" ht="15" customHeight="1">
      <c r="A29" s="77">
        <v>27</v>
      </c>
      <c r="B29" s="65" t="str">
        <f t="shared" ca="1" si="12"/>
        <v>杜先生（四川）</v>
      </c>
      <c r="C29" s="66">
        <f t="shared" ca="1" si="13"/>
        <v>600</v>
      </c>
      <c r="D29" s="66">
        <f t="shared" ca="1" si="14"/>
        <v>300</v>
      </c>
      <c r="E29" s="67">
        <f t="shared" ca="1" si="15"/>
        <v>300</v>
      </c>
      <c r="F29" s="68" t="str">
        <f t="shared" ca="1" si="16"/>
        <v>四川</v>
      </c>
      <c r="G29" s="68" t="str">
        <f t="shared" ca="1" si="17"/>
        <v>罗青春zf-jc18</v>
      </c>
      <c r="H29" s="27" t="s">
        <v>440</v>
      </c>
      <c r="I29" s="27" t="s">
        <v>444</v>
      </c>
    </row>
    <row r="30" spans="1:9" ht="15" customHeight="1">
      <c r="A30" s="77">
        <v>28</v>
      </c>
      <c r="B30" s="65" t="str">
        <f t="shared" ca="1" si="12"/>
        <v>杜先生（四川）</v>
      </c>
      <c r="C30" s="66">
        <f t="shared" ca="1" si="13"/>
        <v>600</v>
      </c>
      <c r="D30" s="66">
        <f t="shared" ca="1" si="14"/>
        <v>300</v>
      </c>
      <c r="E30" s="67">
        <f t="shared" ca="1" si="15"/>
        <v>300</v>
      </c>
      <c r="F30" s="68" t="str">
        <f t="shared" ca="1" si="16"/>
        <v>四川</v>
      </c>
      <c r="G30" s="68" t="str">
        <f t="shared" ca="1" si="17"/>
        <v>王德万zf-jc-21b</v>
      </c>
      <c r="H30" s="27" t="s">
        <v>440</v>
      </c>
      <c r="I30" s="27" t="s">
        <v>444</v>
      </c>
    </row>
    <row r="31" spans="1:9" ht="15" customHeight="1">
      <c r="A31" s="77">
        <v>29</v>
      </c>
      <c r="B31" s="65" t="str">
        <f t="shared" ca="1" si="12"/>
        <v>杜先生（四川）</v>
      </c>
      <c r="C31" s="66">
        <f t="shared" ca="1" si="13"/>
        <v>600</v>
      </c>
      <c r="D31" s="66">
        <f t="shared" ca="1" si="14"/>
        <v>300</v>
      </c>
      <c r="E31" s="67">
        <f t="shared" ca="1" si="15"/>
        <v>300</v>
      </c>
      <c r="F31" s="68" t="str">
        <f t="shared" ca="1" si="16"/>
        <v>四川</v>
      </c>
      <c r="G31" s="68" t="str">
        <f t="shared" ca="1" si="17"/>
        <v>罗远超zf-js37</v>
      </c>
      <c r="H31" s="27" t="s">
        <v>440</v>
      </c>
      <c r="I31" s="27" t="s">
        <v>444</v>
      </c>
    </row>
    <row r="32" spans="1:9" ht="15" customHeight="1">
      <c r="A32" s="77">
        <v>30</v>
      </c>
      <c r="B32" s="65" t="str">
        <f ca="1">INDIRECT("3"&amp;(ROW(B1)-1)&amp;"!"&amp;"D2")</f>
        <v>屠夫（云南）</v>
      </c>
      <c r="C32" s="66">
        <f ca="1">INDIRECT("3"&amp;(ROW(C1)-1)&amp;"!"&amp;"E25")</f>
        <v>300</v>
      </c>
      <c r="D32" s="66">
        <f ca="1">INDIRECT("3"&amp;(ROW(D1)-1)&amp;"!"&amp;"F25")</f>
        <v>300</v>
      </c>
      <c r="E32" s="67">
        <f ca="1">INDIRECT("3"&amp;(ROW(E1)-1)&amp;"!"&amp;"G25")</f>
        <v>0</v>
      </c>
      <c r="F32" s="68" t="str">
        <f ca="1">INDIRECT("3"&amp;(ROW(F1)-1)&amp;"!"&amp;"F28")</f>
        <v>云南</v>
      </c>
      <c r="G32" s="68" t="str">
        <f ca="1">INDIRECT("3"&amp;(ROW(F1)-1)&amp;"!"&amp;"F27")</f>
        <v>罗福之zf-jc29</v>
      </c>
      <c r="H32" s="27" t="s">
        <v>451</v>
      </c>
      <c r="I32" s="27" t="s">
        <v>465</v>
      </c>
    </row>
    <row r="33" spans="1:9" ht="15" customHeight="1">
      <c r="A33" s="77">
        <v>31</v>
      </c>
      <c r="B33" s="65" t="str">
        <f t="shared" ref="B33:B41" ca="1" si="18">INDIRECT("3"&amp;(ROW(B2)-1)&amp;"!"&amp;"D2")</f>
        <v>屠夫（云南）</v>
      </c>
      <c r="C33" s="66">
        <f t="shared" ref="C33:C41" ca="1" si="19">INDIRECT("3"&amp;(ROW(C2)-1)&amp;"!"&amp;"E25")</f>
        <v>300</v>
      </c>
      <c r="D33" s="66">
        <f t="shared" ref="D33:D41" ca="1" si="20">INDIRECT("3"&amp;(ROW(D2)-1)&amp;"!"&amp;"F25")</f>
        <v>300</v>
      </c>
      <c r="E33" s="67">
        <f t="shared" ref="E33:E41" ca="1" si="21">INDIRECT("3"&amp;(ROW(E2)-1)&amp;"!"&amp;"G25")</f>
        <v>0</v>
      </c>
      <c r="F33" s="68" t="str">
        <f t="shared" ref="F33:F41" ca="1" si="22">INDIRECT("3"&amp;(ROW(F2)-1)&amp;"!"&amp;"F28")</f>
        <v>云南</v>
      </c>
      <c r="G33" s="68" t="str">
        <f t="shared" ref="G33:G41" ca="1" si="23">INDIRECT("3"&amp;(ROW(F2)-1)&amp;"!"&amp;"F27")</f>
        <v>忙阿卷 zf-jc30</v>
      </c>
      <c r="H33" s="27" t="s">
        <v>451</v>
      </c>
      <c r="I33" s="27" t="s">
        <v>465</v>
      </c>
    </row>
    <row r="34" spans="1:9" ht="15" customHeight="1">
      <c r="A34" s="77">
        <v>32</v>
      </c>
      <c r="B34" s="65" t="str">
        <f t="shared" ca="1" si="18"/>
        <v>屠夫（云南）</v>
      </c>
      <c r="C34" s="66">
        <f t="shared" ca="1" si="19"/>
        <v>300</v>
      </c>
      <c r="D34" s="66">
        <f t="shared" ca="1" si="20"/>
        <v>300</v>
      </c>
      <c r="E34" s="67">
        <f t="shared" ca="1" si="21"/>
        <v>0</v>
      </c>
      <c r="F34" s="68" t="str">
        <f t="shared" ca="1" si="22"/>
        <v>云南</v>
      </c>
      <c r="G34" s="68" t="str">
        <f t="shared" ca="1" si="23"/>
        <v>罗 洪 zf-jc15</v>
      </c>
      <c r="H34" s="27" t="s">
        <v>451</v>
      </c>
      <c r="I34" s="27" t="s">
        <v>465</v>
      </c>
    </row>
    <row r="35" spans="1:9" ht="15" customHeight="1">
      <c r="A35" s="77">
        <v>33</v>
      </c>
      <c r="B35" s="65" t="str">
        <f t="shared" ca="1" si="18"/>
        <v>Fbtan (France)</v>
      </c>
      <c r="C35" s="66">
        <f t="shared" ca="1" si="19"/>
        <v>960</v>
      </c>
      <c r="D35" s="66">
        <f t="shared" ca="1" si="20"/>
        <v>240</v>
      </c>
      <c r="E35" s="67">
        <f t="shared" ca="1" si="21"/>
        <v>720</v>
      </c>
      <c r="F35" s="68" t="str">
        <f t="shared" ca="1" si="22"/>
        <v>France</v>
      </c>
      <c r="G35" s="68" t="str">
        <f t="shared" ca="1" si="23"/>
        <v>杨胜花 zf-jc45b</v>
      </c>
      <c r="H35" s="27" t="str">
        <f>'33'!D5</f>
        <v>2015年3月开始助养，汇入1年助养金960元</v>
      </c>
      <c r="I35" s="27" t="s">
        <v>270</v>
      </c>
    </row>
    <row r="36" spans="1:9" ht="15" customHeight="1">
      <c r="A36" s="77">
        <v>34</v>
      </c>
      <c r="B36" s="65" t="str">
        <f t="shared" ca="1" si="18"/>
        <v>雨田（山东枣庄）</v>
      </c>
      <c r="C36" s="66">
        <f t="shared" ca="1" si="19"/>
        <v>600</v>
      </c>
      <c r="D36" s="66">
        <f t="shared" ca="1" si="20"/>
        <v>300</v>
      </c>
      <c r="E36" s="67">
        <f t="shared" ca="1" si="21"/>
        <v>300</v>
      </c>
      <c r="F36" s="68" t="str">
        <f t="shared" ca="1" si="22"/>
        <v>山东枣庄</v>
      </c>
      <c r="G36" s="68" t="str">
        <f t="shared" ca="1" si="23"/>
        <v>杨阿念 zf-jc41b</v>
      </c>
      <c r="H36" s="27" t="str">
        <f>'34'!D5</f>
        <v>2015年3月开始资助，汇入半年助养金600元</v>
      </c>
      <c r="I36" s="27" t="s">
        <v>452</v>
      </c>
    </row>
    <row r="37" spans="1:9" ht="15" customHeight="1">
      <c r="A37" s="77">
        <v>35</v>
      </c>
      <c r="B37" s="65" t="str">
        <f t="shared" ca="1" si="18"/>
        <v>麦兜的糖（贵阳）</v>
      </c>
      <c r="C37" s="66">
        <f t="shared" ca="1" si="19"/>
        <v>300</v>
      </c>
      <c r="D37" s="66">
        <f t="shared" ca="1" si="20"/>
        <v>300</v>
      </c>
      <c r="E37" s="67">
        <f t="shared" ca="1" si="21"/>
        <v>0</v>
      </c>
      <c r="F37" s="68" t="str">
        <f t="shared" ca="1" si="22"/>
        <v>贵阳</v>
      </c>
      <c r="G37" s="68" t="str">
        <f ca="1">INDIRECT("3"&amp;(ROW(F6)-1)&amp;"!"&amp;"F27")</f>
        <v>黄小美 zf-jc12</v>
      </c>
      <c r="H37" s="27" t="s">
        <v>473</v>
      </c>
      <c r="I37" s="27" t="s">
        <v>452</v>
      </c>
    </row>
    <row r="38" spans="1:9" ht="15" customHeight="1">
      <c r="A38" s="77">
        <v>36</v>
      </c>
      <c r="B38" s="65" t="str">
        <f t="shared" ca="1" si="18"/>
        <v>文竹（贵阳）</v>
      </c>
      <c r="C38" s="66">
        <f t="shared" ca="1" si="19"/>
        <v>300</v>
      </c>
      <c r="D38" s="66">
        <f t="shared" ca="1" si="20"/>
        <v>300</v>
      </c>
      <c r="E38" s="67">
        <f t="shared" ca="1" si="21"/>
        <v>0</v>
      </c>
      <c r="F38" s="68" t="str">
        <f t="shared" ca="1" si="22"/>
        <v>贵阳</v>
      </c>
      <c r="G38" s="68" t="str">
        <f t="shared" ca="1" si="23"/>
        <v>潘运梅 zf-jc20a</v>
      </c>
      <c r="H38" s="27" t="s">
        <v>473</v>
      </c>
      <c r="I38" s="27" t="s">
        <v>452</v>
      </c>
    </row>
    <row r="39" spans="1:9" ht="15" customHeight="1">
      <c r="A39" s="77">
        <v>37</v>
      </c>
      <c r="B39" s="65" t="str">
        <f t="shared" ca="1" si="18"/>
        <v>文竹（贵阳）</v>
      </c>
      <c r="C39" s="66">
        <f t="shared" ca="1" si="19"/>
        <v>300</v>
      </c>
      <c r="D39" s="66">
        <f t="shared" ca="1" si="20"/>
        <v>300</v>
      </c>
      <c r="E39" s="67">
        <f t="shared" ca="1" si="21"/>
        <v>0</v>
      </c>
      <c r="F39" s="68" t="str">
        <f t="shared" ca="1" si="22"/>
        <v>贵阳</v>
      </c>
      <c r="G39" s="68" t="str">
        <f t="shared" ca="1" si="23"/>
        <v>潘运输 zf-jc20b</v>
      </c>
      <c r="H39" s="27" t="s">
        <v>473</v>
      </c>
      <c r="I39" s="27" t="s">
        <v>452</v>
      </c>
    </row>
    <row r="40" spans="1:9" ht="15" customHeight="1">
      <c r="A40" s="77">
        <v>38</v>
      </c>
      <c r="B40" s="65" t="str">
        <f t="shared" ca="1" si="18"/>
        <v>佘小姐钟先生</v>
      </c>
      <c r="C40" s="66">
        <f t="shared" ca="1" si="19"/>
        <v>600</v>
      </c>
      <c r="D40" s="66">
        <f t="shared" ca="1" si="20"/>
        <v>300</v>
      </c>
      <c r="E40" s="67">
        <f t="shared" ca="1" si="21"/>
        <v>300</v>
      </c>
      <c r="F40" s="68" t="str">
        <f t="shared" ca="1" si="22"/>
        <v>上海</v>
      </c>
      <c r="G40" s="68" t="str">
        <f t="shared" ca="1" si="23"/>
        <v>李志丽zf-jc13</v>
      </c>
      <c r="H40" s="27" t="s">
        <v>484</v>
      </c>
      <c r="I40" s="27" t="s">
        <v>452</v>
      </c>
    </row>
    <row r="41" spans="1:9" ht="15" customHeight="1">
      <c r="A41" s="77">
        <v>39</v>
      </c>
      <c r="B41" s="65" t="str">
        <f t="shared" ca="1" si="18"/>
        <v>杨开清（福建）</v>
      </c>
      <c r="C41" s="66">
        <f t="shared" ca="1" si="19"/>
        <v>1200</v>
      </c>
      <c r="D41" s="66">
        <f t="shared" ca="1" si="20"/>
        <v>0</v>
      </c>
      <c r="E41" s="67">
        <f t="shared" ca="1" si="21"/>
        <v>1200</v>
      </c>
      <c r="F41" s="68" t="str">
        <f t="shared" ca="1" si="22"/>
        <v>福建</v>
      </c>
      <c r="G41" s="68" t="str">
        <f t="shared" ca="1" si="23"/>
        <v>罗富梅zf-jc14</v>
      </c>
      <c r="H41" s="27" t="str">
        <f>'39'!J5</f>
        <v>每月100，自2015年6月开始资助</v>
      </c>
      <c r="I41" s="27" t="s">
        <v>531</v>
      </c>
    </row>
    <row r="42" spans="1:9" ht="15" customHeight="1">
      <c r="A42" s="77">
        <v>40</v>
      </c>
      <c r="B42" s="65" t="str">
        <f ca="1">INDIRECT("4"&amp;(ROW(B1)-1)&amp;"!"&amp;"D2")</f>
        <v>尘埃（新疆）</v>
      </c>
      <c r="C42" s="66">
        <f ca="1">INDIRECT("4"&amp;(ROW(C1)-1)&amp;"!"&amp;"E25")</f>
        <v>1200</v>
      </c>
      <c r="D42" s="66">
        <f ca="1">INDIRECT("4"&amp;(ROW(D1)-1)&amp;"!"&amp;"F25")</f>
        <v>300</v>
      </c>
      <c r="E42" s="67">
        <f ca="1">INDIRECT("4"&amp;(ROW(E1)-1)&amp;"!"&amp;"G25")</f>
        <v>900</v>
      </c>
      <c r="F42" s="68" t="str">
        <f ca="1">INDIRECT("4"&amp;(ROW(F1)-1)&amp;"!"&amp;"F28")</f>
        <v>新疆</v>
      </c>
      <c r="G42" s="68" t="str">
        <f ca="1">INDIRECT("4"&amp;(ROW(F1)-1)&amp;"!"&amp;"F27")</f>
        <v>罗仕春zf-jc01b</v>
      </c>
      <c r="H42" s="27" t="s">
        <v>519</v>
      </c>
      <c r="I42" s="27" t="s">
        <v>520</v>
      </c>
    </row>
    <row r="43" spans="1:9" ht="15" customHeight="1">
      <c r="A43" s="77">
        <v>41</v>
      </c>
      <c r="B43" s="65" t="str">
        <f t="shared" ref="B43:B51" ca="1" si="24">INDIRECT("4"&amp;(ROW(B2)-1)&amp;"!"&amp;"D2")</f>
        <v>任晓冬（贵阳）</v>
      </c>
      <c r="C43" s="66">
        <f t="shared" ref="C43:C51" ca="1" si="25">INDIRECT("4"&amp;(ROW(C2)-1)&amp;"!"&amp;"E25")</f>
        <v>1200</v>
      </c>
      <c r="D43" s="66">
        <f t="shared" ref="D43:D51" ca="1" si="26">INDIRECT("4"&amp;(ROW(D2)-1)&amp;"!"&amp;"F25")</f>
        <v>0</v>
      </c>
      <c r="E43" s="67">
        <f t="shared" ref="E43:E51" ca="1" si="27">INDIRECT("4"&amp;(ROW(E2)-1)&amp;"!"&amp;"G25")</f>
        <v>1200</v>
      </c>
      <c r="F43" s="68" t="str">
        <f t="shared" ref="F43:F51" ca="1" si="28">INDIRECT("4"&amp;(ROW(F2)-1)&amp;"!"&amp;"F28")</f>
        <v>贵阳</v>
      </c>
      <c r="G43" s="68" t="str">
        <f t="shared" ref="G43:G51" ca="1" si="29">INDIRECT("4"&amp;(ROW(F2)-1)&amp;"!"&amp;"F27")</f>
        <v>杨阿少 zf-jc41c</v>
      </c>
      <c r="H43" s="27" t="str">
        <f>'41'!J5</f>
        <v>2015年6月起开始资助，资助1年到期续费</v>
      </c>
      <c r="I43" s="27" t="s">
        <v>452</v>
      </c>
    </row>
    <row r="44" spans="1:9" ht="15" customHeight="1">
      <c r="A44" s="77">
        <v>42</v>
      </c>
      <c r="B44" s="65" t="str">
        <f t="shared" ca="1" si="24"/>
        <v>任晓冬（贵阳）</v>
      </c>
      <c r="C44" s="66">
        <f t="shared" ca="1" si="25"/>
        <v>1200</v>
      </c>
      <c r="D44" s="66">
        <f t="shared" ca="1" si="26"/>
        <v>0</v>
      </c>
      <c r="E44" s="67">
        <f t="shared" ca="1" si="27"/>
        <v>1200</v>
      </c>
      <c r="F44" s="68" t="str">
        <f t="shared" ca="1" si="28"/>
        <v>贵阳</v>
      </c>
      <c r="G44" s="68" t="str">
        <f t="shared" ca="1" si="29"/>
        <v>岑仕秀zf-jc09a</v>
      </c>
      <c r="H44" s="27" t="str">
        <f>'42'!J5</f>
        <v>2015年6月起开始资助，资助1年到期续费</v>
      </c>
      <c r="I44" s="27" t="s">
        <v>452</v>
      </c>
    </row>
    <row r="45" spans="1:9" ht="15" customHeight="1">
      <c r="A45" s="77">
        <v>43</v>
      </c>
      <c r="B45" s="65"/>
      <c r="C45" s="66"/>
      <c r="D45" s="66"/>
      <c r="E45" s="67"/>
      <c r="F45" s="68"/>
      <c r="G45" s="68"/>
      <c r="H45" s="27"/>
      <c r="I45" s="103"/>
    </row>
    <row r="46" spans="1:9" ht="15" customHeight="1">
      <c r="A46" s="77">
        <v>44</v>
      </c>
      <c r="B46" s="65"/>
      <c r="C46" s="66"/>
      <c r="D46" s="66"/>
      <c r="E46" s="67"/>
      <c r="F46" s="68"/>
      <c r="G46" s="68"/>
      <c r="H46" s="27"/>
      <c r="I46" s="103"/>
    </row>
    <row r="47" spans="1:9" ht="15" customHeight="1">
      <c r="A47" s="77">
        <v>45</v>
      </c>
      <c r="B47" s="65"/>
      <c r="C47" s="66"/>
      <c r="D47" s="66"/>
      <c r="E47" s="67"/>
      <c r="F47" s="68"/>
      <c r="G47" s="68"/>
      <c r="H47" s="27"/>
      <c r="I47" s="103"/>
    </row>
    <row r="48" spans="1:9" ht="15" customHeight="1">
      <c r="A48" s="77">
        <v>46</v>
      </c>
      <c r="B48" s="65"/>
      <c r="C48" s="66"/>
      <c r="D48" s="66"/>
      <c r="E48" s="67"/>
      <c r="F48" s="68"/>
      <c r="G48" s="68"/>
      <c r="H48" s="27"/>
      <c r="I48" s="103"/>
    </row>
    <row r="49" spans="1:9" ht="15" customHeight="1">
      <c r="A49" s="77">
        <v>47</v>
      </c>
      <c r="B49" s="65"/>
      <c r="C49" s="66"/>
      <c r="D49" s="66"/>
      <c r="E49" s="67"/>
      <c r="F49" s="68"/>
      <c r="G49" s="68"/>
      <c r="H49" s="27"/>
      <c r="I49" s="103"/>
    </row>
    <row r="50" spans="1:9" ht="15" customHeight="1">
      <c r="A50" s="77">
        <v>48</v>
      </c>
      <c r="B50" s="65"/>
      <c r="C50" s="66"/>
      <c r="D50" s="66"/>
      <c r="E50" s="67"/>
      <c r="F50" s="68"/>
      <c r="G50" s="68"/>
      <c r="H50" s="27"/>
      <c r="I50" s="103"/>
    </row>
    <row r="51" spans="1:9" ht="15" customHeight="1">
      <c r="A51" s="77">
        <v>49</v>
      </c>
      <c r="B51" s="65"/>
      <c r="C51" s="66"/>
      <c r="D51" s="66"/>
      <c r="E51" s="67"/>
      <c r="F51" s="68"/>
      <c r="G51" s="68"/>
      <c r="H51" s="27"/>
      <c r="I51" s="103"/>
    </row>
    <row r="52" spans="1:9" ht="15" customHeight="1">
      <c r="A52" s="77">
        <v>50</v>
      </c>
      <c r="B52" s="65"/>
      <c r="C52" s="66"/>
      <c r="D52" s="66"/>
      <c r="E52" s="67"/>
      <c r="F52" s="68"/>
      <c r="G52" s="68"/>
      <c r="H52" s="27"/>
      <c r="I52" s="103"/>
    </row>
    <row r="53" spans="1:9" ht="15" customHeight="1">
      <c r="A53" s="77">
        <v>51</v>
      </c>
      <c r="B53" s="65"/>
      <c r="C53" s="66"/>
      <c r="D53" s="66"/>
      <c r="E53" s="67"/>
      <c r="F53" s="68"/>
      <c r="G53" s="68"/>
      <c r="H53" s="27"/>
      <c r="I53" s="103"/>
    </row>
    <row r="54" spans="1:9" ht="15" customHeight="1">
      <c r="A54" s="77">
        <v>52</v>
      </c>
      <c r="B54" s="65"/>
      <c r="C54" s="66"/>
      <c r="D54" s="66"/>
      <c r="E54" s="67"/>
      <c r="F54" s="68"/>
      <c r="G54" s="68"/>
      <c r="H54" s="27"/>
      <c r="I54" s="103"/>
    </row>
    <row r="55" spans="1:9" ht="15" customHeight="1">
      <c r="A55" s="77">
        <v>53</v>
      </c>
      <c r="B55" s="65"/>
      <c r="C55" s="66"/>
      <c r="D55" s="66"/>
      <c r="E55" s="67"/>
      <c r="F55" s="68"/>
      <c r="G55" s="68"/>
      <c r="H55" s="27"/>
      <c r="I55" s="103"/>
    </row>
    <row r="56" spans="1:9" ht="15" customHeight="1">
      <c r="A56" s="77">
        <v>54</v>
      </c>
      <c r="B56" s="65"/>
      <c r="C56" s="66"/>
      <c r="D56" s="66"/>
      <c r="E56" s="67"/>
      <c r="F56" s="68"/>
      <c r="G56" s="68"/>
      <c r="H56" s="27"/>
      <c r="I56" s="103"/>
    </row>
    <row r="57" spans="1:9" ht="20.100000000000001" customHeight="1">
      <c r="A57" s="69"/>
      <c r="B57" s="69"/>
      <c r="C57" s="70">
        <f ca="1">SUM(C3:C56)</f>
        <v>97220</v>
      </c>
      <c r="D57" s="70">
        <f ca="1">SUM(D3:D56)</f>
        <v>77120</v>
      </c>
      <c r="E57" s="70">
        <f ca="1">C57-D57</f>
        <v>20100</v>
      </c>
      <c r="F57" s="21"/>
      <c r="G57" s="21"/>
      <c r="H57" s="21"/>
      <c r="I57" s="21"/>
    </row>
    <row r="58" spans="1:9" ht="20.100000000000001" customHeight="1">
      <c r="A58" s="68"/>
      <c r="B58" s="68" t="s">
        <v>58</v>
      </c>
      <c r="C58" s="110">
        <f ca="1">C57</f>
        <v>97220</v>
      </c>
      <c r="D58" s="110"/>
      <c r="E58" s="110"/>
      <c r="F58" s="29"/>
      <c r="G58" s="29"/>
      <c r="H58" s="29"/>
      <c r="I58" s="6"/>
    </row>
    <row r="59" spans="1:9" ht="20.100000000000001" customHeight="1">
      <c r="A59" s="68"/>
      <c r="B59" s="68" t="s">
        <v>59</v>
      </c>
      <c r="C59" s="110">
        <f ca="1">D57</f>
        <v>77120</v>
      </c>
      <c r="D59" s="110"/>
      <c r="E59" s="110"/>
      <c r="F59" s="29"/>
      <c r="G59" s="29"/>
      <c r="H59" s="29"/>
      <c r="I59" s="6"/>
    </row>
    <row r="60" spans="1:9" ht="20.100000000000001" customHeight="1">
      <c r="A60" s="68"/>
      <c r="B60" s="68" t="s">
        <v>52</v>
      </c>
      <c r="C60" s="110">
        <f ca="1">E57</f>
        <v>20100</v>
      </c>
      <c r="D60" s="110"/>
      <c r="E60" s="110"/>
      <c r="F60" s="29"/>
      <c r="G60" s="29"/>
      <c r="H60" s="29"/>
      <c r="I60" s="6"/>
    </row>
    <row r="61" spans="1:9" ht="20.100000000000001" customHeight="1">
      <c r="A61" s="68"/>
      <c r="B61" s="29"/>
      <c r="C61" s="29"/>
      <c r="D61" s="29"/>
      <c r="E61" s="29"/>
      <c r="F61" s="29"/>
      <c r="G61" s="29"/>
      <c r="H61" s="29"/>
      <c r="I61" s="6"/>
    </row>
    <row r="62" spans="1:9" ht="20.100000000000001" customHeight="1">
      <c r="A62" s="68" t="s">
        <v>500</v>
      </c>
      <c r="B62" s="68" t="s">
        <v>480</v>
      </c>
      <c r="C62" s="68"/>
      <c r="D62" s="68" t="s">
        <v>51</v>
      </c>
      <c r="E62" s="68" t="s">
        <v>154</v>
      </c>
      <c r="F62" s="29"/>
      <c r="G62" s="29"/>
      <c r="H62" s="29"/>
      <c r="I62" s="6"/>
    </row>
    <row r="63" spans="1:9" ht="20.100000000000001" customHeight="1">
      <c r="A63" s="68"/>
      <c r="B63" s="29"/>
      <c r="C63" s="29"/>
      <c r="D63" s="29"/>
      <c r="E63" s="29"/>
      <c r="F63" s="29"/>
      <c r="G63" s="29"/>
      <c r="H63" s="29"/>
      <c r="I63" s="6"/>
    </row>
    <row r="64" spans="1:9" ht="20.100000000000001" customHeight="1">
      <c r="A64" s="68"/>
      <c r="B64" s="29"/>
      <c r="C64" s="29"/>
      <c r="D64" s="29" t="s">
        <v>57</v>
      </c>
      <c r="E64" s="73">
        <v>42096</v>
      </c>
      <c r="F64" s="74"/>
      <c r="G64" s="29"/>
      <c r="H64" s="29"/>
      <c r="I64" s="6"/>
    </row>
    <row r="65" spans="1:1" ht="14.25">
      <c r="A65" s="76"/>
    </row>
    <row r="66" spans="1:1" ht="14.25">
      <c r="A66" s="76"/>
    </row>
    <row r="67" spans="1:1">
      <c r="A67" s="1"/>
    </row>
    <row r="68" spans="1:1" ht="14.25">
      <c r="A68" s="76"/>
    </row>
    <row r="69" spans="1:1" ht="14.25">
      <c r="A69" s="76"/>
    </row>
    <row r="70" spans="1:1" ht="14.25">
      <c r="A70" s="76"/>
    </row>
    <row r="71" spans="1:1" ht="14.25">
      <c r="A71" s="76"/>
    </row>
    <row r="72" spans="1:1" ht="14.25">
      <c r="A72" s="76"/>
    </row>
    <row r="73" spans="1:1" ht="14.25">
      <c r="A73" s="76"/>
    </row>
    <row r="74" spans="1:1" ht="14.25">
      <c r="A74" s="76"/>
    </row>
    <row r="75" spans="1:1" ht="14.25">
      <c r="A75" s="76"/>
    </row>
    <row r="76" spans="1:1" ht="14.25">
      <c r="A76" s="76"/>
    </row>
    <row r="77" spans="1:1" ht="14.25">
      <c r="A77" s="76"/>
    </row>
    <row r="78" spans="1:1" ht="14.25">
      <c r="A78" s="76"/>
    </row>
    <row r="79" spans="1:1" ht="14.25">
      <c r="A79" s="76"/>
    </row>
    <row r="80" spans="1:1" ht="14.25">
      <c r="A80" s="76"/>
    </row>
    <row r="81" spans="1:1" ht="14.25">
      <c r="A81" s="76"/>
    </row>
    <row r="82" spans="1:1" ht="14.25">
      <c r="A82" s="76"/>
    </row>
    <row r="83" spans="1:1" ht="14.25">
      <c r="A83" s="76"/>
    </row>
    <row r="84" spans="1:1" ht="14.25">
      <c r="A84" s="76"/>
    </row>
    <row r="85" spans="1:1" ht="14.25">
      <c r="A85" s="76"/>
    </row>
    <row r="86" spans="1:1" ht="14.25">
      <c r="A86" s="76"/>
    </row>
    <row r="87" spans="1:1" ht="14.25">
      <c r="A87" s="76"/>
    </row>
    <row r="88" spans="1:1" ht="14.25">
      <c r="A88" s="76"/>
    </row>
    <row r="89" spans="1:1" ht="14.25">
      <c r="A89" s="76"/>
    </row>
    <row r="90" spans="1:1" ht="14.25">
      <c r="A90" s="76"/>
    </row>
    <row r="91" spans="1:1" ht="14.25">
      <c r="A91" s="76"/>
    </row>
    <row r="92" spans="1:1" ht="14.25">
      <c r="A92" s="76"/>
    </row>
    <row r="93" spans="1:1" ht="14.25">
      <c r="A93" s="76"/>
    </row>
    <row r="94" spans="1:1" ht="14.25">
      <c r="A94" s="76"/>
    </row>
    <row r="95" spans="1:1" ht="14.25">
      <c r="A95" s="76"/>
    </row>
    <row r="96" spans="1:1" ht="14.25">
      <c r="A96" s="76"/>
    </row>
    <row r="97" spans="1:1" ht="14.25">
      <c r="A97" s="76"/>
    </row>
    <row r="98" spans="1:1" ht="14.25">
      <c r="A98" s="76"/>
    </row>
    <row r="99" spans="1:1" ht="14.25">
      <c r="A99" s="76"/>
    </row>
    <row r="100" spans="1:1" ht="14.25">
      <c r="A100" s="76"/>
    </row>
    <row r="101" spans="1:1" ht="14.25">
      <c r="A101" s="76"/>
    </row>
    <row r="102" spans="1:1" ht="14.25">
      <c r="A102" s="76"/>
    </row>
    <row r="103" spans="1:1" ht="14.25">
      <c r="A103" s="76"/>
    </row>
    <row r="104" spans="1:1" ht="14.25">
      <c r="A104" s="76"/>
    </row>
    <row r="105" spans="1:1" ht="14.25">
      <c r="A105" s="76"/>
    </row>
    <row r="106" spans="1:1" ht="14.25">
      <c r="A106" s="76"/>
    </row>
    <row r="107" spans="1:1" ht="14.25">
      <c r="A107" s="76"/>
    </row>
    <row r="108" spans="1:1" ht="14.25">
      <c r="A108" s="76"/>
    </row>
    <row r="109" spans="1:1" ht="14.25">
      <c r="A109" s="76"/>
    </row>
  </sheetData>
  <autoFilter ref="A2:I60"/>
  <mergeCells count="4">
    <mergeCell ref="C58:E58"/>
    <mergeCell ref="C59:E59"/>
    <mergeCell ref="C60:E60"/>
    <mergeCell ref="A1:I1"/>
  </mergeCells>
  <phoneticPr fontId="2" type="noConversion"/>
  <conditionalFormatting sqref="E3:E8 E14 E16 E22 E35">
    <cfRule type="cellIs" dxfId="4" priority="5" stopIfTrue="1" operator="lessThan">
      <formula>240</formula>
    </cfRule>
  </conditionalFormatting>
  <conditionalFormatting sqref="E11 E13 E20">
    <cfRule type="cellIs" dxfId="3" priority="4" stopIfTrue="1" operator="lessThan">
      <formula>600</formula>
    </cfRule>
  </conditionalFormatting>
  <conditionalFormatting sqref="E15 E18 E21 E23:E42">
    <cfRule type="cellIs" dxfId="2" priority="3" stopIfTrue="1" operator="lessThan">
      <formula>300</formula>
    </cfRule>
  </conditionalFormatting>
  <conditionalFormatting sqref="E12">
    <cfRule type="cellIs" dxfId="1" priority="2" stopIfTrue="1" operator="lessThan">
      <formula>300</formula>
    </cfRule>
  </conditionalFormatting>
  <conditionalFormatting sqref="E19">
    <cfRule type="cellIs" dxfId="0" priority="1" stopIfTrue="1" operator="lessThan">
      <formula>600</formula>
    </cfRule>
  </conditionalFormatting>
  <hyperlinks>
    <hyperlink ref="A3" location="01!a1" display="01!a1"/>
    <hyperlink ref="A4" location="02!a1" display="02!a1"/>
    <hyperlink ref="A5" location="03!a1" display="03!a1"/>
    <hyperlink ref="A6" location="04!a1" display="04!a1"/>
    <hyperlink ref="A7" location="05!a1" display="05!a1"/>
    <hyperlink ref="A8" location="06!a1" display="06!a1"/>
    <hyperlink ref="A9" location="07!a1" display="07!a1"/>
    <hyperlink ref="A10" location="08!a1" display="08!a1"/>
    <hyperlink ref="A11" location="09!a1" display="09!a1"/>
    <hyperlink ref="A12" location="10!a1" display="10!a1"/>
    <hyperlink ref="A13" location="11!a1" display="11!a1"/>
    <hyperlink ref="A14" location="12!a1" display="12!a1"/>
    <hyperlink ref="A15" location="13!a1" display="13!a1"/>
    <hyperlink ref="A16" location="14!a1" display="14!a1"/>
    <hyperlink ref="A17" location="15!a1" display="15!a1"/>
    <hyperlink ref="A18" location="16!a1" display="16!a1"/>
    <hyperlink ref="A19" location="17!a1" display="17!a1"/>
    <hyperlink ref="A20" location="18!a1" display="18!a1"/>
    <hyperlink ref="A21" location="19!a1" display="19!a1"/>
    <hyperlink ref="A22" location="20!a1" display="20!a1"/>
    <hyperlink ref="A23" location="21!a1" display="21!a1"/>
    <hyperlink ref="A24" location="22!a1" display="22!a1"/>
    <hyperlink ref="A25" location="23!a1" display="23!a1"/>
    <hyperlink ref="A26" location="24!a1" display="24!a1"/>
    <hyperlink ref="A27" location="25!a1" display="25!a1"/>
    <hyperlink ref="A28" location="26!a1" display="26!a1"/>
    <hyperlink ref="A29" location="27!a1" display="27!a1"/>
    <hyperlink ref="A30" location="28!a1" display="28!a1"/>
    <hyperlink ref="A31" location="29!a1" display="29!a1"/>
    <hyperlink ref="A32" location="30!a1" display="30!a1"/>
    <hyperlink ref="A33" location="31!a1" display="31!a1"/>
    <hyperlink ref="A34" location="31!a1" display="32!a1"/>
    <hyperlink ref="A35" location="33!a1" display="33!a1"/>
    <hyperlink ref="A36" location="34!a1" display="34!a1"/>
    <hyperlink ref="A37" location="34!a1" display="35!a1"/>
    <hyperlink ref="A38" location="36!a1" display="36!a1"/>
    <hyperlink ref="A39" location="37!a1" display="37!a1"/>
    <hyperlink ref="A40" location="38!a1" display="38!a1"/>
    <hyperlink ref="A41" location="39!a1" display="39!a1"/>
    <hyperlink ref="A42" location="40!a1" display="40!a1"/>
    <hyperlink ref="A43" location="41!a1" display="41!a1"/>
    <hyperlink ref="A44" location="42!a1" display="42!a1"/>
    <hyperlink ref="A45" location="43!a1" display="43!a1"/>
    <hyperlink ref="A46" location="44!a1" display="44!a1"/>
    <hyperlink ref="A47" location="45!a1" display="45!a1"/>
    <hyperlink ref="A48" location="46!a1" display="46!a1"/>
    <hyperlink ref="A49" location="47!a1" display="47!a1"/>
    <hyperlink ref="A50" location="48!a1" display="48!a1"/>
    <hyperlink ref="A51" location="49!a1" display="49!a1"/>
    <hyperlink ref="A52" location="50!a1" display="50!a1"/>
    <hyperlink ref="A53" location="51!a1" display="51!a1"/>
    <hyperlink ref="A54" location="52!a1" display="52!a1"/>
    <hyperlink ref="A56" location="'54'!A1" display="'54'!A1"/>
    <hyperlink ref="A55" location="53!a1" display="53!a1"/>
  </hyperlinks>
  <printOptions horizontalCentered="1" verticalCentered="1"/>
  <pageMargins left="0.25" right="0.25" top="0.75" bottom="0.75" header="0.3" footer="0.3"/>
  <pageSetup paperSize="9" orientation="landscape" r:id="rId1"/>
  <headerFooter alignWithMargins="0"/>
  <cellWatches>
    <cellWatch r="E64"/>
  </cellWatche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J41"/>
  <sheetViews>
    <sheetView workbookViewId="0">
      <selection activeCell="F12" sqref="F12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34.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399</v>
      </c>
      <c r="E2" s="16" t="s">
        <v>68</v>
      </c>
      <c r="F2" s="9" t="s">
        <v>89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4</v>
      </c>
      <c r="C5" s="6">
        <v>24</v>
      </c>
      <c r="D5" s="2" t="s">
        <v>201</v>
      </c>
      <c r="E5" s="4">
        <v>1200</v>
      </c>
      <c r="F5" s="37"/>
      <c r="G5" s="43">
        <f>E5-F5</f>
        <v>1200</v>
      </c>
      <c r="H5" s="2" t="s">
        <v>182</v>
      </c>
      <c r="I5" s="5"/>
      <c r="J5" s="6" t="s">
        <v>202</v>
      </c>
    </row>
    <row r="6" spans="1:10" ht="14.25" customHeight="1">
      <c r="A6" s="6">
        <v>14</v>
      </c>
      <c r="B6" s="6">
        <v>5</v>
      </c>
      <c r="C6" s="6">
        <v>7</v>
      </c>
      <c r="D6" s="2" t="s">
        <v>253</v>
      </c>
      <c r="E6" s="4"/>
      <c r="F6" s="37">
        <v>200</v>
      </c>
      <c r="G6" s="43">
        <f>E5-F6</f>
        <v>1000</v>
      </c>
      <c r="H6" s="2" t="s">
        <v>182</v>
      </c>
      <c r="I6" s="5"/>
      <c r="J6" s="53" t="s">
        <v>210</v>
      </c>
    </row>
    <row r="7" spans="1:10" ht="14.25" customHeight="1">
      <c r="A7" s="6">
        <v>14</v>
      </c>
      <c r="B7" s="6">
        <v>6</v>
      </c>
      <c r="C7" s="6">
        <v>4</v>
      </c>
      <c r="D7" s="2" t="s">
        <v>332</v>
      </c>
      <c r="E7" s="4"/>
      <c r="F7" s="37">
        <v>600</v>
      </c>
      <c r="G7" s="43">
        <f t="shared" ref="G7:G24" si="0">G6+E7-F7</f>
        <v>400</v>
      </c>
      <c r="H7" s="2" t="s">
        <v>182</v>
      </c>
      <c r="I7" s="5"/>
      <c r="J7" s="53" t="s">
        <v>208</v>
      </c>
    </row>
    <row r="8" spans="1:10" ht="14.25" customHeight="1">
      <c r="A8" s="6">
        <v>14</v>
      </c>
      <c r="B8" s="6">
        <v>10</v>
      </c>
      <c r="C8" s="6">
        <v>3</v>
      </c>
      <c r="D8" s="2" t="s">
        <v>358</v>
      </c>
      <c r="E8" s="4">
        <v>1200</v>
      </c>
      <c r="F8" s="37"/>
      <c r="G8" s="43">
        <f t="shared" si="0"/>
        <v>1600</v>
      </c>
      <c r="H8" s="2" t="s">
        <v>182</v>
      </c>
      <c r="I8" s="5"/>
      <c r="J8" s="53" t="s">
        <v>249</v>
      </c>
    </row>
    <row r="9" spans="1:10" ht="14.25" customHeight="1">
      <c r="A9" s="6">
        <v>14</v>
      </c>
      <c r="B9" s="6">
        <v>10</v>
      </c>
      <c r="C9" s="6">
        <v>30</v>
      </c>
      <c r="D9" s="2" t="s">
        <v>331</v>
      </c>
      <c r="E9" s="4"/>
      <c r="F9" s="37">
        <v>600</v>
      </c>
      <c r="G9" s="43">
        <f t="shared" si="0"/>
        <v>1000</v>
      </c>
      <c r="H9" s="2" t="s">
        <v>182</v>
      </c>
      <c r="I9" s="5"/>
      <c r="J9" s="6" t="s">
        <v>245</v>
      </c>
    </row>
    <row r="10" spans="1:10" ht="14.25" customHeight="1">
      <c r="A10" s="6">
        <v>15</v>
      </c>
      <c r="B10" s="6">
        <v>1</v>
      </c>
      <c r="C10" s="6">
        <v>6</v>
      </c>
      <c r="D10" s="2" t="s">
        <v>335</v>
      </c>
      <c r="E10" s="4"/>
      <c r="F10" s="46">
        <v>600</v>
      </c>
      <c r="G10" s="43">
        <f t="shared" si="0"/>
        <v>400</v>
      </c>
      <c r="H10" s="2" t="s">
        <v>153</v>
      </c>
      <c r="I10" s="5"/>
      <c r="J10" s="6" t="s">
        <v>327</v>
      </c>
    </row>
    <row r="11" spans="1:10" ht="14.25" customHeight="1">
      <c r="A11" s="6">
        <v>15</v>
      </c>
      <c r="B11" s="6">
        <v>4</v>
      </c>
      <c r="C11" s="6">
        <v>2</v>
      </c>
      <c r="D11" s="2" t="s">
        <v>521</v>
      </c>
      <c r="E11" s="4">
        <v>1200</v>
      </c>
      <c r="F11" s="37"/>
      <c r="G11" s="43">
        <f t="shared" si="0"/>
        <v>1600</v>
      </c>
      <c r="H11" s="6"/>
      <c r="I11" s="5"/>
      <c r="J11" s="6"/>
    </row>
    <row r="12" spans="1:10" ht="14.25" customHeight="1">
      <c r="A12" s="6">
        <v>15</v>
      </c>
      <c r="B12" s="6">
        <v>4</v>
      </c>
      <c r="C12" s="6">
        <v>8</v>
      </c>
      <c r="D12" s="2" t="s">
        <v>554</v>
      </c>
      <c r="E12" s="4"/>
      <c r="F12" s="37">
        <v>600</v>
      </c>
      <c r="G12" s="43">
        <f t="shared" si="0"/>
        <v>1000</v>
      </c>
      <c r="H12" s="2"/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1000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1000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1000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1000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1000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1000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1000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1000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1000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1000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1000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1000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3600</v>
      </c>
      <c r="F25" s="37">
        <f>SUM(F4:F24)</f>
        <v>2600</v>
      </c>
      <c r="G25" s="43">
        <f>E25-F25</f>
        <v>1000</v>
      </c>
      <c r="H25" s="2"/>
      <c r="I25" s="5"/>
      <c r="J25" s="6"/>
    </row>
    <row r="26" spans="1:10" ht="14.25" customHeight="1">
      <c r="C26" s="15" t="s">
        <v>79</v>
      </c>
      <c r="D26" s="14">
        <f>E25</f>
        <v>3600</v>
      </c>
      <c r="F26" s="16"/>
      <c r="H26" s="16"/>
    </row>
    <row r="27" spans="1:10" ht="14.25" customHeight="1">
      <c r="C27" s="15" t="s">
        <v>80</v>
      </c>
      <c r="D27" s="14">
        <f>F25</f>
        <v>2600</v>
      </c>
      <c r="E27" s="16" t="s">
        <v>81</v>
      </c>
      <c r="F27" s="12" t="s">
        <v>220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1000</v>
      </c>
      <c r="E28" s="15" t="s">
        <v>149</v>
      </c>
      <c r="F28" s="18" t="s">
        <v>200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J41"/>
  <sheetViews>
    <sheetView workbookViewId="0">
      <selection activeCell="F10" sqref="F10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33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400</v>
      </c>
      <c r="E2" s="16" t="s">
        <v>68</v>
      </c>
      <c r="F2" s="9" t="s">
        <v>33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6</v>
      </c>
      <c r="C5" s="6">
        <v>3</v>
      </c>
      <c r="D5" s="2" t="s">
        <v>359</v>
      </c>
      <c r="E5" s="4">
        <v>1000</v>
      </c>
      <c r="F5" s="37"/>
      <c r="G5" s="43">
        <f>E5-F5</f>
        <v>1000</v>
      </c>
      <c r="H5" s="2"/>
      <c r="I5" s="5"/>
      <c r="J5" s="6"/>
    </row>
    <row r="6" spans="1:10" ht="14.25" customHeight="1">
      <c r="A6" s="6">
        <v>14</v>
      </c>
      <c r="B6" s="6">
        <v>6</v>
      </c>
      <c r="C6" s="6">
        <v>4</v>
      </c>
      <c r="D6" s="2" t="s">
        <v>254</v>
      </c>
      <c r="E6" s="4"/>
      <c r="F6" s="37">
        <v>240</v>
      </c>
      <c r="G6" s="43">
        <f t="shared" ref="G6:G24" si="0">G5+E6-F6</f>
        <v>760</v>
      </c>
      <c r="H6" s="2" t="s">
        <v>153</v>
      </c>
      <c r="I6" s="5"/>
      <c r="J6" s="47" t="s">
        <v>208</v>
      </c>
    </row>
    <row r="7" spans="1:10" ht="14.25" customHeight="1">
      <c r="A7" s="6">
        <v>14</v>
      </c>
      <c r="B7" s="6">
        <v>10</v>
      </c>
      <c r="C7" s="6">
        <v>30</v>
      </c>
      <c r="D7" s="2" t="s">
        <v>255</v>
      </c>
      <c r="E7" s="4"/>
      <c r="F7" s="37">
        <v>240</v>
      </c>
      <c r="G7" s="43">
        <f t="shared" si="0"/>
        <v>520</v>
      </c>
      <c r="H7" s="2" t="s">
        <v>153</v>
      </c>
      <c r="I7" s="5"/>
      <c r="J7" s="53" t="s">
        <v>245</v>
      </c>
    </row>
    <row r="8" spans="1:10" ht="14.25" customHeight="1">
      <c r="A8" s="6">
        <v>15</v>
      </c>
      <c r="B8" s="6">
        <v>1</v>
      </c>
      <c r="C8" s="6">
        <v>6</v>
      </c>
      <c r="D8" s="2" t="s">
        <v>336</v>
      </c>
      <c r="E8" s="4"/>
      <c r="F8" s="37">
        <v>240</v>
      </c>
      <c r="G8" s="43">
        <f t="shared" si="0"/>
        <v>280</v>
      </c>
      <c r="H8" s="2" t="s">
        <v>153</v>
      </c>
      <c r="I8" s="5"/>
      <c r="J8" s="6" t="s">
        <v>327</v>
      </c>
    </row>
    <row r="9" spans="1:10" ht="14.25" customHeight="1">
      <c r="A9" s="6">
        <v>15</v>
      </c>
      <c r="B9" s="6">
        <v>2</v>
      </c>
      <c r="C9" s="6">
        <v>28</v>
      </c>
      <c r="D9" s="2" t="s">
        <v>555</v>
      </c>
      <c r="E9" s="4">
        <v>1200</v>
      </c>
      <c r="F9" s="37"/>
      <c r="G9" s="43">
        <f t="shared" si="0"/>
        <v>1480</v>
      </c>
      <c r="H9" s="2"/>
      <c r="I9" s="5"/>
      <c r="J9" s="6" t="s">
        <v>427</v>
      </c>
    </row>
    <row r="10" spans="1:10" ht="14.25" customHeight="1">
      <c r="A10" s="6">
        <v>15</v>
      </c>
      <c r="B10" s="6">
        <v>4</v>
      </c>
      <c r="C10" s="6">
        <v>8</v>
      </c>
      <c r="D10" s="2" t="s">
        <v>556</v>
      </c>
      <c r="E10" s="4"/>
      <c r="F10" s="42">
        <v>300</v>
      </c>
      <c r="G10" s="43">
        <f t="shared" si="0"/>
        <v>1180</v>
      </c>
      <c r="H10" s="2"/>
      <c r="I10" s="5"/>
      <c r="J10" s="6" t="s">
        <v>549</v>
      </c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1180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1180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1180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1180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1180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1180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1180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1180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1180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1180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1180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1180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1180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1180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2200</v>
      </c>
      <c r="F25" s="37">
        <f>SUM(F4:F24)</f>
        <v>1020</v>
      </c>
      <c r="G25" s="43">
        <f>E25-F25</f>
        <v>1180</v>
      </c>
      <c r="H25" s="2"/>
      <c r="I25" s="5"/>
      <c r="J25" s="6"/>
    </row>
    <row r="26" spans="1:10" ht="14.25" customHeight="1">
      <c r="C26" s="15" t="s">
        <v>79</v>
      </c>
      <c r="D26" s="14">
        <f>E25</f>
        <v>2200</v>
      </c>
      <c r="F26" s="16"/>
      <c r="H26" s="16"/>
    </row>
    <row r="27" spans="1:10" ht="14.25" customHeight="1">
      <c r="C27" s="15" t="s">
        <v>80</v>
      </c>
      <c r="D27" s="14">
        <f>F25</f>
        <v>1020</v>
      </c>
      <c r="E27" s="16" t="s">
        <v>81</v>
      </c>
      <c r="F27" s="27" t="s">
        <v>218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1180</v>
      </c>
      <c r="E28" s="15" t="s">
        <v>149</v>
      </c>
      <c r="F28" s="18" t="s">
        <v>200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41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4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43.1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432</v>
      </c>
      <c r="E2" s="16" t="s">
        <v>68</v>
      </c>
      <c r="F2" s="9" t="s">
        <v>34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12</v>
      </c>
      <c r="C5" s="6">
        <v>2</v>
      </c>
      <c r="D5" s="2" t="s">
        <v>360</v>
      </c>
      <c r="E5" s="4">
        <v>600</v>
      </c>
      <c r="F5" s="37"/>
      <c r="G5" s="43">
        <f>E5-F5</f>
        <v>600</v>
      </c>
      <c r="H5" s="2"/>
      <c r="I5" s="5"/>
      <c r="J5" s="47"/>
    </row>
    <row r="6" spans="1:10" ht="14.25" customHeight="1">
      <c r="A6" s="6">
        <v>15</v>
      </c>
      <c r="B6" s="6">
        <v>1</v>
      </c>
      <c r="C6" s="6">
        <v>6</v>
      </c>
      <c r="D6" s="2" t="s">
        <v>337</v>
      </c>
      <c r="E6" s="6"/>
      <c r="F6" s="59">
        <v>600</v>
      </c>
      <c r="G6" s="43">
        <f>G5+E6-F6</f>
        <v>0</v>
      </c>
      <c r="H6" s="2" t="s">
        <v>153</v>
      </c>
      <c r="I6" s="5"/>
      <c r="J6" s="6" t="s">
        <v>327</v>
      </c>
    </row>
    <row r="7" spans="1:10" ht="14.25" customHeight="1">
      <c r="A7" s="6">
        <v>15</v>
      </c>
      <c r="B7" s="6">
        <v>2</v>
      </c>
      <c r="C7" s="56" t="s">
        <v>433</v>
      </c>
      <c r="D7" s="6" t="s">
        <v>434</v>
      </c>
      <c r="E7" s="6">
        <v>600</v>
      </c>
      <c r="F7" s="59"/>
      <c r="G7" s="43">
        <f t="shared" ref="G7:G24" si="0">G6+E7-F7</f>
        <v>600</v>
      </c>
      <c r="H7" s="6"/>
      <c r="I7" s="6"/>
      <c r="J7" s="6"/>
    </row>
    <row r="8" spans="1:10" ht="14.25" customHeight="1">
      <c r="A8" s="6">
        <v>15</v>
      </c>
      <c r="B8" s="6">
        <v>4</v>
      </c>
      <c r="C8" s="6">
        <v>8</v>
      </c>
      <c r="D8" s="2" t="s">
        <v>557</v>
      </c>
      <c r="E8" s="4"/>
      <c r="F8" s="60">
        <v>600</v>
      </c>
      <c r="G8" s="43">
        <f t="shared" si="0"/>
        <v>0</v>
      </c>
      <c r="H8" s="2"/>
      <c r="I8" s="5"/>
      <c r="J8" s="6" t="s">
        <v>549</v>
      </c>
    </row>
    <row r="9" spans="1:10" ht="14.25" customHeight="1">
      <c r="A9" s="6"/>
      <c r="B9" s="6"/>
      <c r="C9" s="6"/>
      <c r="D9" s="2"/>
      <c r="E9" s="4"/>
      <c r="F9" s="60"/>
      <c r="G9" s="4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6"/>
      <c r="G10" s="4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60"/>
      <c r="G11" s="4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60"/>
      <c r="G12" s="4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60"/>
      <c r="G13" s="4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60"/>
      <c r="G14" s="4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60"/>
      <c r="G15" s="4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60"/>
      <c r="G16" s="4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60"/>
      <c r="G17" s="4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60"/>
      <c r="G18" s="4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60"/>
      <c r="G19" s="4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60"/>
      <c r="G20" s="4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60"/>
      <c r="G21" s="4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60"/>
      <c r="G22" s="4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60"/>
      <c r="G23" s="4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60"/>
      <c r="G24" s="4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1200</v>
      </c>
      <c r="F25" s="37">
        <f>SUM(F4:F24)</f>
        <v>1200</v>
      </c>
      <c r="G25" s="4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1200</v>
      </c>
      <c r="F26" s="16"/>
      <c r="H26" s="16"/>
    </row>
    <row r="27" spans="1:10" ht="14.25" customHeight="1">
      <c r="C27" s="15" t="s">
        <v>80</v>
      </c>
      <c r="D27" s="14">
        <f>F25</f>
        <v>1200</v>
      </c>
      <c r="E27" s="16" t="s">
        <v>81</v>
      </c>
      <c r="F27" s="12" t="s">
        <v>313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2" t="s">
        <v>200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J41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6.625" style="7" customWidth="1"/>
    <col min="5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401</v>
      </c>
      <c r="E2" s="16" t="s">
        <v>68</v>
      </c>
      <c r="F2" s="9" t="s">
        <v>35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7</v>
      </c>
      <c r="C5" s="6">
        <v>11</v>
      </c>
      <c r="D5" s="2" t="s">
        <v>361</v>
      </c>
      <c r="E5" s="4">
        <v>960</v>
      </c>
      <c r="F5" s="37"/>
      <c r="G5" s="43">
        <f>E5-F5</f>
        <v>960</v>
      </c>
      <c r="H5" s="2" t="s">
        <v>216</v>
      </c>
      <c r="I5" s="5"/>
      <c r="J5" s="6" t="s">
        <v>217</v>
      </c>
    </row>
    <row r="6" spans="1:10" ht="14.25" customHeight="1">
      <c r="A6" s="6">
        <v>14</v>
      </c>
      <c r="B6" s="6">
        <v>10</v>
      </c>
      <c r="C6" s="6">
        <v>30</v>
      </c>
      <c r="D6" s="2" t="s">
        <v>256</v>
      </c>
      <c r="E6" s="4"/>
      <c r="F6" s="37">
        <v>240</v>
      </c>
      <c r="G6" s="43">
        <f t="shared" ref="G6:G24" si="0">G5+E6-F6</f>
        <v>720</v>
      </c>
      <c r="H6" s="2" t="s">
        <v>153</v>
      </c>
      <c r="I6" s="5"/>
      <c r="J6" s="6" t="s">
        <v>245</v>
      </c>
    </row>
    <row r="7" spans="1:10" ht="14.25" customHeight="1">
      <c r="A7" s="6">
        <v>15</v>
      </c>
      <c r="B7" s="6">
        <v>1</v>
      </c>
      <c r="C7" s="6">
        <v>6</v>
      </c>
      <c r="D7" s="2" t="s">
        <v>338</v>
      </c>
      <c r="E7" s="6"/>
      <c r="F7" s="37">
        <v>240</v>
      </c>
      <c r="G7" s="43">
        <f t="shared" si="0"/>
        <v>480</v>
      </c>
      <c r="H7" s="2" t="s">
        <v>153</v>
      </c>
      <c r="I7" s="5"/>
      <c r="J7" s="6" t="s">
        <v>327</v>
      </c>
    </row>
    <row r="8" spans="1:10" ht="14.25" customHeight="1">
      <c r="A8" s="6">
        <v>15</v>
      </c>
      <c r="B8" s="6">
        <v>4</v>
      </c>
      <c r="C8" s="6">
        <v>8</v>
      </c>
      <c r="D8" s="2" t="s">
        <v>558</v>
      </c>
      <c r="E8" s="4"/>
      <c r="F8" s="37">
        <v>240</v>
      </c>
      <c r="G8" s="43">
        <f t="shared" si="0"/>
        <v>240</v>
      </c>
      <c r="H8" s="2"/>
      <c r="I8" s="5"/>
      <c r="J8" s="6" t="s">
        <v>549</v>
      </c>
    </row>
    <row r="9" spans="1:10" ht="14.25" customHeight="1">
      <c r="A9" s="6"/>
      <c r="B9" s="6"/>
      <c r="C9" s="6"/>
      <c r="D9" s="2"/>
      <c r="E9" s="4"/>
      <c r="F9" s="37"/>
      <c r="G9" s="43">
        <f t="shared" si="0"/>
        <v>240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43">
        <f t="shared" si="0"/>
        <v>240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240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240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240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240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240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240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240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240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240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240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240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240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240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240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960</v>
      </c>
      <c r="F25" s="37">
        <f>SUM(F4:F24)</f>
        <v>720</v>
      </c>
      <c r="G25" s="43">
        <f>E25-F25</f>
        <v>240</v>
      </c>
      <c r="H25" s="2"/>
      <c r="I25" s="5"/>
      <c r="J25" s="6"/>
    </row>
    <row r="26" spans="1:10" ht="14.25" customHeight="1">
      <c r="C26" s="15" t="s">
        <v>79</v>
      </c>
      <c r="D26" s="14">
        <f>E25</f>
        <v>960</v>
      </c>
      <c r="F26" s="16"/>
      <c r="H26" s="16"/>
    </row>
    <row r="27" spans="1:10" ht="14.25" customHeight="1">
      <c r="C27" s="15" t="s">
        <v>80</v>
      </c>
      <c r="D27" s="14">
        <f>F25</f>
        <v>720</v>
      </c>
      <c r="E27" s="16" t="s">
        <v>81</v>
      </c>
      <c r="F27" s="27" t="s">
        <v>219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240</v>
      </c>
      <c r="E28" s="15" t="s">
        <v>149</v>
      </c>
      <c r="F28" s="12" t="s">
        <v>215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J41"/>
  <sheetViews>
    <sheetView workbookViewId="0">
      <selection activeCell="F10" sqref="F10:F24"/>
    </sheetView>
  </sheetViews>
  <sheetFormatPr defaultRowHeight="12"/>
  <cols>
    <col min="1" max="2" width="2.875" style="7" customWidth="1"/>
    <col min="3" max="3" width="2.875" style="10" customWidth="1"/>
    <col min="4" max="4" width="36.875" style="7" customWidth="1"/>
    <col min="5" max="7" width="9.875" style="7" customWidth="1"/>
    <col min="8" max="8" width="7.375" style="7" customWidth="1"/>
    <col min="9" max="9" width="5.75" style="7" customWidth="1"/>
    <col min="10" max="10" width="30.8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402</v>
      </c>
      <c r="E2" s="16" t="s">
        <v>68</v>
      </c>
      <c r="F2" s="9" t="s">
        <v>36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7</v>
      </c>
      <c r="C5" s="6">
        <v>14</v>
      </c>
      <c r="D5" s="6" t="s">
        <v>362</v>
      </c>
      <c r="E5" s="4">
        <v>480</v>
      </c>
      <c r="F5" s="37"/>
      <c r="G5" s="43">
        <f>E5-F5</f>
        <v>480</v>
      </c>
      <c r="H5" s="2"/>
      <c r="I5" s="5"/>
      <c r="J5" s="6"/>
    </row>
    <row r="6" spans="1:10" ht="14.25" customHeight="1">
      <c r="A6" s="6">
        <v>14</v>
      </c>
      <c r="B6" s="6">
        <v>10</v>
      </c>
      <c r="C6" s="6">
        <v>30</v>
      </c>
      <c r="D6" s="2" t="s">
        <v>257</v>
      </c>
      <c r="E6" s="4"/>
      <c r="F6" s="37">
        <v>400</v>
      </c>
      <c r="G6" s="43">
        <f t="shared" ref="G6:G24" si="0">G5+E6-F6</f>
        <v>80</v>
      </c>
      <c r="H6" s="2" t="s">
        <v>153</v>
      </c>
      <c r="I6" s="5"/>
      <c r="J6" s="2" t="s">
        <v>245</v>
      </c>
    </row>
    <row r="7" spans="1:10" ht="14.25" customHeight="1">
      <c r="A7" s="6">
        <v>14</v>
      </c>
      <c r="B7" s="6">
        <v>11</v>
      </c>
      <c r="C7" s="6">
        <v>3</v>
      </c>
      <c r="D7" s="2" t="s">
        <v>364</v>
      </c>
      <c r="E7" s="4">
        <v>600</v>
      </c>
      <c r="F7" s="37"/>
      <c r="G7" s="43">
        <f t="shared" si="0"/>
        <v>680</v>
      </c>
      <c r="H7" s="2"/>
      <c r="I7" s="5"/>
      <c r="J7" s="6"/>
    </row>
    <row r="8" spans="1:10" ht="14.25" customHeight="1">
      <c r="A8" s="6">
        <v>15</v>
      </c>
      <c r="B8" s="6">
        <v>1</v>
      </c>
      <c r="C8" s="6">
        <v>6</v>
      </c>
      <c r="D8" s="2" t="s">
        <v>339</v>
      </c>
      <c r="E8" s="6"/>
      <c r="F8" s="37">
        <v>300</v>
      </c>
      <c r="G8" s="43">
        <f t="shared" si="0"/>
        <v>380</v>
      </c>
      <c r="H8" s="2" t="s">
        <v>153</v>
      </c>
      <c r="I8" s="5"/>
      <c r="J8" s="6" t="s">
        <v>327</v>
      </c>
    </row>
    <row r="9" spans="1:10" ht="14.25" customHeight="1">
      <c r="A9" s="6">
        <v>15</v>
      </c>
      <c r="B9" s="6">
        <v>2</v>
      </c>
      <c r="C9" s="6">
        <v>26</v>
      </c>
      <c r="D9" s="2" t="s">
        <v>426</v>
      </c>
      <c r="E9" s="4">
        <v>1200</v>
      </c>
      <c r="F9" s="37"/>
      <c r="G9" s="43">
        <f t="shared" si="0"/>
        <v>1580</v>
      </c>
      <c r="H9" s="2"/>
      <c r="I9" s="5"/>
      <c r="J9" s="6"/>
    </row>
    <row r="10" spans="1:10" ht="14.25" customHeight="1">
      <c r="A10" s="6">
        <v>15</v>
      </c>
      <c r="B10" s="6">
        <v>4</v>
      </c>
      <c r="C10" s="6">
        <v>8</v>
      </c>
      <c r="D10" s="2" t="s">
        <v>559</v>
      </c>
      <c r="E10" s="4"/>
      <c r="F10" s="37">
        <v>300</v>
      </c>
      <c r="G10" s="43">
        <f t="shared" si="0"/>
        <v>1280</v>
      </c>
      <c r="H10" s="2"/>
      <c r="I10" s="5"/>
      <c r="J10" s="6" t="s">
        <v>549</v>
      </c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1280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1280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1280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1280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1280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1280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1280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1280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1280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1280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1280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1280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1280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1280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2280</v>
      </c>
      <c r="F25" s="37">
        <f>SUM(F4:F24)</f>
        <v>1000</v>
      </c>
      <c r="G25" s="43">
        <f>E25-F25</f>
        <v>1280</v>
      </c>
      <c r="H25" s="2"/>
      <c r="I25" s="5"/>
      <c r="J25" s="6"/>
    </row>
    <row r="26" spans="1:10" ht="14.25" customHeight="1">
      <c r="C26" s="15" t="s">
        <v>79</v>
      </c>
      <c r="D26" s="14">
        <f>E25</f>
        <v>2280</v>
      </c>
      <c r="F26" s="16"/>
      <c r="H26" s="16"/>
    </row>
    <row r="27" spans="1:10" ht="14.25" customHeight="1">
      <c r="C27" s="15" t="s">
        <v>80</v>
      </c>
      <c r="D27" s="14">
        <f>F25</f>
        <v>1000</v>
      </c>
      <c r="E27" s="16" t="s">
        <v>81</v>
      </c>
      <c r="F27" s="27" t="s">
        <v>223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1280</v>
      </c>
      <c r="E28" s="15" t="s">
        <v>149</v>
      </c>
      <c r="F28" s="12" t="s">
        <v>222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J41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3.875" style="7" customWidth="1"/>
    <col min="5" max="7" width="9.875" style="7" customWidth="1"/>
    <col min="8" max="8" width="7.375" style="7" customWidth="1"/>
    <col min="9" max="9" width="5.75" style="7" customWidth="1"/>
    <col min="10" max="10" width="30.8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403</v>
      </c>
      <c r="E2" s="16" t="s">
        <v>68</v>
      </c>
      <c r="F2" s="9" t="s">
        <v>37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7</v>
      </c>
      <c r="C5" s="6">
        <v>14</v>
      </c>
      <c r="D5" s="50" t="s">
        <v>363</v>
      </c>
      <c r="E5" s="4">
        <v>960</v>
      </c>
      <c r="F5" s="3"/>
      <c r="G5" s="43">
        <f>E5-F5</f>
        <v>960</v>
      </c>
      <c r="H5" s="2" t="s">
        <v>226</v>
      </c>
      <c r="I5" s="5"/>
      <c r="J5" s="6" t="s">
        <v>227</v>
      </c>
    </row>
    <row r="6" spans="1:10" ht="14.25" customHeight="1">
      <c r="A6" s="6">
        <v>14</v>
      </c>
      <c r="B6" s="6">
        <v>10</v>
      </c>
      <c r="C6" s="6">
        <v>30</v>
      </c>
      <c r="D6" s="2" t="s">
        <v>349</v>
      </c>
      <c r="E6" s="54"/>
      <c r="F6" s="37">
        <v>240</v>
      </c>
      <c r="G6" s="43">
        <f t="shared" ref="G6:G24" si="0">G5+E6-F6</f>
        <v>720</v>
      </c>
      <c r="H6" s="2" t="s">
        <v>153</v>
      </c>
      <c r="I6" s="5"/>
      <c r="J6" s="2" t="s">
        <v>245</v>
      </c>
    </row>
    <row r="7" spans="1:10" ht="14.25" customHeight="1">
      <c r="A7" s="6">
        <v>15</v>
      </c>
      <c r="B7" s="6">
        <v>1</v>
      </c>
      <c r="C7" s="6">
        <v>6</v>
      </c>
      <c r="D7" s="2" t="s">
        <v>340</v>
      </c>
      <c r="E7" s="6"/>
      <c r="F7" s="37">
        <v>240</v>
      </c>
      <c r="G7" s="43">
        <f t="shared" si="0"/>
        <v>480</v>
      </c>
      <c r="H7" s="2" t="s">
        <v>153</v>
      </c>
      <c r="I7" s="5"/>
      <c r="J7" s="6" t="s">
        <v>327</v>
      </c>
    </row>
    <row r="8" spans="1:10" ht="14.25" customHeight="1">
      <c r="A8" s="6">
        <v>15</v>
      </c>
      <c r="B8" s="6">
        <v>4</v>
      </c>
      <c r="C8" s="6">
        <v>8</v>
      </c>
      <c r="D8" s="2" t="s">
        <v>560</v>
      </c>
      <c r="E8" s="54"/>
      <c r="F8" s="37">
        <v>240</v>
      </c>
      <c r="G8" s="43">
        <f t="shared" si="0"/>
        <v>240</v>
      </c>
      <c r="H8" s="2"/>
      <c r="I8" s="5"/>
      <c r="J8" s="6" t="s">
        <v>549</v>
      </c>
    </row>
    <row r="9" spans="1:10" ht="14.25" customHeight="1">
      <c r="A9" s="6"/>
      <c r="B9" s="6"/>
      <c r="C9" s="6"/>
      <c r="D9" s="2"/>
      <c r="E9" s="54"/>
      <c r="F9" s="37"/>
      <c r="G9" s="43">
        <f t="shared" si="0"/>
        <v>240</v>
      </c>
      <c r="H9" s="2"/>
      <c r="I9" s="5"/>
      <c r="J9" s="6"/>
    </row>
    <row r="10" spans="1:10" ht="14.25" customHeight="1">
      <c r="A10" s="6"/>
      <c r="B10" s="6"/>
      <c r="C10" s="6"/>
      <c r="D10" s="2"/>
      <c r="E10" s="54"/>
      <c r="F10" s="42"/>
      <c r="G10" s="43">
        <f t="shared" si="0"/>
        <v>240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54"/>
      <c r="F11" s="37"/>
      <c r="G11" s="43">
        <f t="shared" si="0"/>
        <v>240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54"/>
      <c r="F12" s="37"/>
      <c r="G12" s="43">
        <f t="shared" si="0"/>
        <v>240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54"/>
      <c r="F13" s="37"/>
      <c r="G13" s="43">
        <f t="shared" si="0"/>
        <v>240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54"/>
      <c r="F14" s="37"/>
      <c r="G14" s="43">
        <f t="shared" si="0"/>
        <v>240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54"/>
      <c r="F15" s="37"/>
      <c r="G15" s="43">
        <f t="shared" si="0"/>
        <v>240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54"/>
      <c r="F16" s="37"/>
      <c r="G16" s="43">
        <f t="shared" si="0"/>
        <v>240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54"/>
      <c r="F17" s="37"/>
      <c r="G17" s="43">
        <f t="shared" si="0"/>
        <v>240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54"/>
      <c r="F18" s="37"/>
      <c r="G18" s="43">
        <f t="shared" si="0"/>
        <v>240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54"/>
      <c r="F19" s="37"/>
      <c r="G19" s="43">
        <f t="shared" si="0"/>
        <v>240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54"/>
      <c r="F20" s="37"/>
      <c r="G20" s="43">
        <f t="shared" si="0"/>
        <v>240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54"/>
      <c r="F21" s="37"/>
      <c r="G21" s="43">
        <f t="shared" si="0"/>
        <v>240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54"/>
      <c r="F22" s="37"/>
      <c r="G22" s="43">
        <f t="shared" si="0"/>
        <v>240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54"/>
      <c r="F23" s="37"/>
      <c r="G23" s="43">
        <f t="shared" si="0"/>
        <v>240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54"/>
      <c r="F24" s="37"/>
      <c r="G24" s="43">
        <f t="shared" si="0"/>
        <v>240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960</v>
      </c>
      <c r="F25" s="37">
        <f>SUM(F4:F24)</f>
        <v>720</v>
      </c>
      <c r="G25" s="43">
        <f>E25-F25</f>
        <v>240</v>
      </c>
      <c r="H25" s="2"/>
      <c r="I25" s="5"/>
      <c r="J25" s="6"/>
    </row>
    <row r="26" spans="1:10" ht="14.25" customHeight="1">
      <c r="C26" s="15" t="s">
        <v>79</v>
      </c>
      <c r="D26" s="14">
        <f>E25</f>
        <v>960</v>
      </c>
      <c r="F26" s="16"/>
      <c r="H26" s="16"/>
    </row>
    <row r="27" spans="1:10" ht="14.25" customHeight="1">
      <c r="C27" s="15" t="s">
        <v>80</v>
      </c>
      <c r="D27" s="14">
        <f>F25</f>
        <v>720</v>
      </c>
      <c r="E27" s="16" t="s">
        <v>81</v>
      </c>
      <c r="F27" s="28" t="s">
        <v>225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240</v>
      </c>
      <c r="E28" s="15" t="s">
        <v>149</v>
      </c>
      <c r="F28" s="18" t="s">
        <v>224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J41"/>
  <sheetViews>
    <sheetView workbookViewId="0">
      <selection activeCell="G25" sqref="G25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11.125" style="7" customWidth="1"/>
    <col min="6" max="6" width="12.375" style="7" customWidth="1"/>
    <col min="7" max="7" width="9.875" style="7" customWidth="1"/>
    <col min="8" max="8" width="7.375" style="7" customWidth="1"/>
    <col min="9" max="9" width="5.75" style="7" customWidth="1"/>
    <col min="10" max="10" width="34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481</v>
      </c>
      <c r="E2" s="16" t="s">
        <v>68</v>
      </c>
      <c r="F2" s="9" t="s">
        <v>38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7</v>
      </c>
      <c r="C5" s="6">
        <v>6</v>
      </c>
      <c r="D5" s="2" t="s">
        <v>365</v>
      </c>
      <c r="E5" s="4">
        <v>480</v>
      </c>
      <c r="F5" s="3"/>
      <c r="G5" s="43">
        <f>E5-F5</f>
        <v>480</v>
      </c>
      <c r="H5" s="2" t="s">
        <v>228</v>
      </c>
      <c r="I5" s="5"/>
      <c r="J5" s="6" t="s">
        <v>231</v>
      </c>
    </row>
    <row r="6" spans="1:10" ht="14.25" customHeight="1">
      <c r="A6" s="6">
        <v>14</v>
      </c>
      <c r="B6" s="6">
        <v>10</v>
      </c>
      <c r="C6" s="6">
        <v>30</v>
      </c>
      <c r="D6" s="2" t="s">
        <v>258</v>
      </c>
      <c r="E6" s="4"/>
      <c r="F6" s="37">
        <v>240</v>
      </c>
      <c r="G6" s="43">
        <f t="shared" ref="G6:G24" si="0">G5+E6-F6</f>
        <v>240</v>
      </c>
      <c r="H6" s="2" t="s">
        <v>153</v>
      </c>
      <c r="I6" s="5"/>
      <c r="J6" s="2" t="s">
        <v>245</v>
      </c>
    </row>
    <row r="7" spans="1:10" ht="14.25" customHeight="1">
      <c r="A7" s="6">
        <v>15</v>
      </c>
      <c r="B7" s="6">
        <v>1</v>
      </c>
      <c r="C7" s="6">
        <v>6</v>
      </c>
      <c r="D7" s="2" t="s">
        <v>341</v>
      </c>
      <c r="E7" s="6"/>
      <c r="F7" s="37">
        <v>240</v>
      </c>
      <c r="G7" s="43">
        <f t="shared" si="0"/>
        <v>0</v>
      </c>
      <c r="H7" s="2" t="s">
        <v>153</v>
      </c>
      <c r="I7" s="5"/>
      <c r="J7" s="6" t="s">
        <v>327</v>
      </c>
    </row>
    <row r="8" spans="1:10" ht="14.25" customHeight="1">
      <c r="A8" s="6"/>
      <c r="B8" s="6"/>
      <c r="C8" s="6"/>
      <c r="D8" s="64" t="s">
        <v>428</v>
      </c>
      <c r="E8" s="4"/>
      <c r="F8" s="37"/>
      <c r="G8" s="4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4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4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480</v>
      </c>
      <c r="F25" s="37">
        <f>SUM(F4:F24)</f>
        <v>480</v>
      </c>
      <c r="G25" s="4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480</v>
      </c>
      <c r="F26" s="16"/>
      <c r="H26" s="16"/>
    </row>
    <row r="27" spans="1:10" ht="14.25" customHeight="1">
      <c r="C27" s="15" t="s">
        <v>80</v>
      </c>
      <c r="D27" s="14">
        <f>F25</f>
        <v>480</v>
      </c>
      <c r="E27" s="16" t="s">
        <v>81</v>
      </c>
      <c r="F27" s="1" t="s">
        <v>347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8" t="s">
        <v>230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J41"/>
  <sheetViews>
    <sheetView workbookViewId="0">
      <selection activeCell="F10" sqref="F10"/>
    </sheetView>
  </sheetViews>
  <sheetFormatPr defaultRowHeight="12"/>
  <cols>
    <col min="1" max="2" width="2.875" style="7" customWidth="1"/>
    <col min="3" max="3" width="2.875" style="10" customWidth="1"/>
    <col min="4" max="4" width="37.375" style="7" customWidth="1"/>
    <col min="5" max="7" width="9.875" style="7" customWidth="1"/>
    <col min="8" max="8" width="7.375" style="7" customWidth="1"/>
    <col min="9" max="9" width="18.375" style="7" customWidth="1"/>
    <col min="10" max="10" width="35.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404</v>
      </c>
      <c r="E2" s="16" t="s">
        <v>68</v>
      </c>
      <c r="F2" s="9" t="s">
        <v>39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9</v>
      </c>
      <c r="C5" s="6">
        <v>9</v>
      </c>
      <c r="D5" s="2" t="s">
        <v>429</v>
      </c>
      <c r="E5" s="4">
        <v>1200</v>
      </c>
      <c r="F5" s="3"/>
      <c r="G5" s="43">
        <f>E5-F5</f>
        <v>1200</v>
      </c>
      <c r="H5" s="2" t="s">
        <v>233</v>
      </c>
      <c r="I5" s="55">
        <v>6221410004683760</v>
      </c>
      <c r="J5" s="6"/>
    </row>
    <row r="6" spans="1:10" ht="14.25" customHeight="1">
      <c r="A6" s="6">
        <v>14</v>
      </c>
      <c r="B6" s="6">
        <v>10</v>
      </c>
      <c r="C6" s="6">
        <v>30</v>
      </c>
      <c r="D6" s="2" t="s">
        <v>259</v>
      </c>
      <c r="E6" s="4"/>
      <c r="F6" s="37">
        <v>600</v>
      </c>
      <c r="G6" s="43">
        <f t="shared" ref="G6:G24" si="0">G5+E6-F6</f>
        <v>600</v>
      </c>
      <c r="H6" s="2" t="s">
        <v>153</v>
      </c>
      <c r="I6" s="2"/>
      <c r="J6" s="2" t="s">
        <v>245</v>
      </c>
    </row>
    <row r="7" spans="1:10" ht="14.25" customHeight="1">
      <c r="A7" s="6">
        <v>15</v>
      </c>
      <c r="B7" s="6">
        <v>1</v>
      </c>
      <c r="C7" s="6">
        <v>6</v>
      </c>
      <c r="D7" s="2" t="s">
        <v>342</v>
      </c>
      <c r="E7" s="6"/>
      <c r="F7" s="37">
        <v>600</v>
      </c>
      <c r="G7" s="43">
        <f t="shared" si="0"/>
        <v>0</v>
      </c>
      <c r="H7" s="2" t="s">
        <v>153</v>
      </c>
      <c r="I7" s="5"/>
      <c r="J7" s="6" t="s">
        <v>327</v>
      </c>
    </row>
    <row r="8" spans="1:10" ht="14.25" customHeight="1">
      <c r="A8" s="6">
        <v>15</v>
      </c>
      <c r="B8" s="6">
        <v>3</v>
      </c>
      <c r="C8" s="6">
        <v>4</v>
      </c>
      <c r="D8" s="2" t="s">
        <v>517</v>
      </c>
      <c r="E8" s="4">
        <v>1200</v>
      </c>
      <c r="F8" s="37"/>
      <c r="G8" s="43">
        <f t="shared" si="0"/>
        <v>1200</v>
      </c>
      <c r="H8" s="2"/>
      <c r="I8" s="5"/>
      <c r="J8" s="78" t="s">
        <v>518</v>
      </c>
    </row>
    <row r="9" spans="1:10" ht="14.25" customHeight="1">
      <c r="A9" s="6">
        <v>15</v>
      </c>
      <c r="B9" s="6">
        <v>4</v>
      </c>
      <c r="C9" s="6">
        <v>30</v>
      </c>
      <c r="D9" s="64" t="s">
        <v>496</v>
      </c>
      <c r="E9" s="4"/>
      <c r="F9" s="37"/>
      <c r="G9" s="43">
        <f t="shared" si="0"/>
        <v>1200</v>
      </c>
      <c r="H9" s="2"/>
      <c r="I9" s="5"/>
      <c r="J9" s="6" t="s">
        <v>497</v>
      </c>
    </row>
    <row r="10" spans="1:10" ht="14.25" customHeight="1">
      <c r="A10" s="6">
        <v>15</v>
      </c>
      <c r="B10" s="6">
        <v>4</v>
      </c>
      <c r="C10" s="6">
        <v>8</v>
      </c>
      <c r="D10" s="2" t="s">
        <v>561</v>
      </c>
      <c r="E10" s="4"/>
      <c r="F10" s="37">
        <v>200</v>
      </c>
      <c r="G10" s="43">
        <f t="shared" si="0"/>
        <v>1000</v>
      </c>
      <c r="H10" s="2"/>
      <c r="I10" s="5"/>
      <c r="J10" s="6" t="s">
        <v>549</v>
      </c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1000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1000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1000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1000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1000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1000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1000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1000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1000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1000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1000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1000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1000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1000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2400</v>
      </c>
      <c r="F25" s="37">
        <f>SUM(F4:F24)</f>
        <v>1400</v>
      </c>
      <c r="G25" s="43">
        <f>E25-F25</f>
        <v>1000</v>
      </c>
      <c r="H25" s="2"/>
      <c r="I25" s="5"/>
      <c r="J25" s="6"/>
    </row>
    <row r="26" spans="1:10" ht="14.25" customHeight="1">
      <c r="C26" s="15" t="s">
        <v>79</v>
      </c>
      <c r="D26" s="14">
        <f>E25</f>
        <v>2400</v>
      </c>
      <c r="F26" s="16"/>
      <c r="H26" s="16"/>
    </row>
    <row r="27" spans="1:10" ht="14.25" customHeight="1">
      <c r="C27" s="15" t="s">
        <v>80</v>
      </c>
      <c r="D27" s="14">
        <f>F25</f>
        <v>1400</v>
      </c>
      <c r="E27" s="16" t="s">
        <v>81</v>
      </c>
      <c r="F27" s="27" t="s">
        <v>495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1000</v>
      </c>
      <c r="E28" s="15" t="s">
        <v>149</v>
      </c>
      <c r="F28" s="18" t="s">
        <v>232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J41"/>
  <sheetViews>
    <sheetView workbookViewId="0">
      <selection activeCell="F10" sqref="F10"/>
    </sheetView>
  </sheetViews>
  <sheetFormatPr defaultRowHeight="12"/>
  <cols>
    <col min="1" max="2" width="2.875" style="7" customWidth="1"/>
    <col min="3" max="3" width="2.875" style="10" customWidth="1"/>
    <col min="4" max="4" width="43.7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14.75" style="7" customWidth="1"/>
    <col min="10" max="10" width="40.6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408</v>
      </c>
      <c r="E2" s="16" t="s">
        <v>68</v>
      </c>
      <c r="F2" s="9" t="s">
        <v>40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9</v>
      </c>
      <c r="C5" s="6">
        <v>10</v>
      </c>
      <c r="D5" s="2" t="s">
        <v>237</v>
      </c>
      <c r="E5" s="4">
        <v>480</v>
      </c>
      <c r="F5" s="3"/>
      <c r="G5" s="43">
        <f>E5-F5</f>
        <v>480</v>
      </c>
      <c r="H5" s="2" t="s">
        <v>240</v>
      </c>
      <c r="I5" s="51">
        <v>1800138</v>
      </c>
      <c r="J5" s="6"/>
    </row>
    <row r="6" spans="1:10" ht="14.25" customHeight="1">
      <c r="A6" s="6">
        <v>14</v>
      </c>
      <c r="B6" s="6">
        <v>10</v>
      </c>
      <c r="C6" s="6">
        <v>30</v>
      </c>
      <c r="D6" s="2" t="s">
        <v>260</v>
      </c>
      <c r="E6" s="4"/>
      <c r="F6" s="37">
        <v>480</v>
      </c>
      <c r="G6" s="43">
        <f t="shared" ref="G6:G24" si="0">G5+E6-F6</f>
        <v>0</v>
      </c>
      <c r="H6" s="2" t="s">
        <v>153</v>
      </c>
      <c r="I6" s="5"/>
      <c r="J6" s="2" t="s">
        <v>245</v>
      </c>
    </row>
    <row r="7" spans="1:10" ht="14.25" customHeight="1">
      <c r="A7" s="6">
        <v>14</v>
      </c>
      <c r="B7" s="6">
        <v>11</v>
      </c>
      <c r="C7" s="6">
        <v>22</v>
      </c>
      <c r="D7" s="2" t="s">
        <v>483</v>
      </c>
      <c r="E7" s="4">
        <v>780</v>
      </c>
      <c r="F7" s="37"/>
      <c r="G7" s="43">
        <f t="shared" si="0"/>
        <v>780</v>
      </c>
      <c r="H7" s="2"/>
      <c r="I7" s="5"/>
      <c r="J7" s="6" t="s">
        <v>266</v>
      </c>
    </row>
    <row r="8" spans="1:10" ht="14.25" customHeight="1">
      <c r="A8" s="6">
        <v>15</v>
      </c>
      <c r="B8" s="6">
        <v>1</v>
      </c>
      <c r="C8" s="6">
        <v>6</v>
      </c>
      <c r="D8" s="2" t="s">
        <v>343</v>
      </c>
      <c r="E8" s="6"/>
      <c r="F8" s="46">
        <v>720</v>
      </c>
      <c r="G8" s="43">
        <f t="shared" si="0"/>
        <v>60</v>
      </c>
      <c r="H8" s="2" t="s">
        <v>153</v>
      </c>
      <c r="I8" s="5"/>
      <c r="J8" s="6" t="s">
        <v>327</v>
      </c>
    </row>
    <row r="9" spans="1:10" ht="14.25" customHeight="1">
      <c r="A9" s="6">
        <v>15</v>
      </c>
      <c r="B9" s="6">
        <v>1</v>
      </c>
      <c r="C9" s="6">
        <v>5</v>
      </c>
      <c r="D9" s="2" t="s">
        <v>409</v>
      </c>
      <c r="E9" s="4">
        <v>600</v>
      </c>
      <c r="F9" s="37"/>
      <c r="G9" s="43">
        <f t="shared" si="0"/>
        <v>660</v>
      </c>
      <c r="H9" s="2" t="s">
        <v>240</v>
      </c>
      <c r="I9" s="51">
        <v>17400055</v>
      </c>
      <c r="J9" s="6" t="s">
        <v>266</v>
      </c>
    </row>
    <row r="10" spans="1:10" ht="14.25" customHeight="1">
      <c r="A10" s="6">
        <v>15</v>
      </c>
      <c r="B10" s="6">
        <v>4</v>
      </c>
      <c r="C10" s="6">
        <v>8</v>
      </c>
      <c r="D10" s="2" t="s">
        <v>562</v>
      </c>
      <c r="E10" s="4"/>
      <c r="F10" s="46">
        <v>600</v>
      </c>
      <c r="G10" s="43">
        <f t="shared" si="0"/>
        <v>60</v>
      </c>
      <c r="H10" s="2"/>
      <c r="I10" s="5"/>
      <c r="J10" s="6" t="s">
        <v>549</v>
      </c>
    </row>
    <row r="11" spans="1:10" ht="14.25" customHeight="1">
      <c r="A11" s="6"/>
      <c r="B11" s="6"/>
      <c r="C11" s="6"/>
      <c r="D11" s="2"/>
      <c r="E11" s="4"/>
      <c r="F11" s="46"/>
      <c r="G11" s="43">
        <f t="shared" si="0"/>
        <v>60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46"/>
      <c r="G12" s="43">
        <f t="shared" si="0"/>
        <v>60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46"/>
      <c r="G13" s="43">
        <f t="shared" si="0"/>
        <v>60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46"/>
      <c r="G14" s="43">
        <f t="shared" si="0"/>
        <v>60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46"/>
      <c r="G15" s="43">
        <f t="shared" si="0"/>
        <v>60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46"/>
      <c r="G16" s="43">
        <f t="shared" si="0"/>
        <v>60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46"/>
      <c r="G17" s="43">
        <f t="shared" si="0"/>
        <v>60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46"/>
      <c r="G18" s="43">
        <f t="shared" si="0"/>
        <v>60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46"/>
      <c r="G19" s="43">
        <f t="shared" si="0"/>
        <v>60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46"/>
      <c r="G20" s="43">
        <f t="shared" si="0"/>
        <v>60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46"/>
      <c r="G21" s="43">
        <f t="shared" si="0"/>
        <v>60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46"/>
      <c r="G22" s="43">
        <f t="shared" si="0"/>
        <v>60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46"/>
      <c r="G23" s="43">
        <f t="shared" si="0"/>
        <v>60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46"/>
      <c r="G24" s="43">
        <f t="shared" si="0"/>
        <v>60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1860</v>
      </c>
      <c r="F25" s="46">
        <f>SUM(F4:F24)</f>
        <v>1800</v>
      </c>
      <c r="G25" s="43">
        <f>E25-F25</f>
        <v>60</v>
      </c>
      <c r="H25" s="2"/>
      <c r="I25" s="5"/>
      <c r="J25" s="6"/>
    </row>
    <row r="26" spans="1:10" ht="14.25" customHeight="1">
      <c r="C26" s="15" t="s">
        <v>79</v>
      </c>
      <c r="D26" s="14">
        <f>E25</f>
        <v>1860</v>
      </c>
      <c r="F26" s="16"/>
      <c r="H26" s="16"/>
    </row>
    <row r="27" spans="1:10" ht="14.25" customHeight="1">
      <c r="C27" s="15" t="s">
        <v>80</v>
      </c>
      <c r="D27" s="14">
        <f>F25</f>
        <v>1800</v>
      </c>
      <c r="E27" s="16" t="s">
        <v>81</v>
      </c>
      <c r="F27" s="27" t="s">
        <v>234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60</v>
      </c>
      <c r="E28" s="15" t="s">
        <v>149</v>
      </c>
      <c r="F28" s="12" t="s">
        <v>200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J41"/>
  <sheetViews>
    <sheetView topLeftCell="A4" workbookViewId="0">
      <selection activeCell="F14" sqref="F14:F24"/>
    </sheetView>
  </sheetViews>
  <sheetFormatPr defaultRowHeight="12"/>
  <cols>
    <col min="1" max="2" width="2.875" style="7" customWidth="1"/>
    <col min="3" max="3" width="2.875" style="10" customWidth="1"/>
    <col min="4" max="4" width="37.125" style="7" customWidth="1"/>
    <col min="5" max="7" width="9.875" style="7" customWidth="1"/>
    <col min="8" max="8" width="10.25" style="7" customWidth="1"/>
    <col min="9" max="9" width="21" style="7" customWidth="1"/>
    <col min="10" max="10" width="33.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405</v>
      </c>
      <c r="E2" s="16" t="s">
        <v>68</v>
      </c>
      <c r="F2" s="9" t="s">
        <v>41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6.5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8.75" customHeight="1">
      <c r="A5" s="6">
        <v>14</v>
      </c>
      <c r="B5" s="6">
        <v>9</v>
      </c>
      <c r="C5" s="6">
        <v>10</v>
      </c>
      <c r="D5" s="2" t="s">
        <v>238</v>
      </c>
      <c r="E5" s="4">
        <v>160</v>
      </c>
      <c r="F5" s="3"/>
      <c r="G5" s="43">
        <f>E5-F5</f>
        <v>160</v>
      </c>
      <c r="H5" s="2" t="s">
        <v>239</v>
      </c>
      <c r="I5" s="5"/>
      <c r="J5" s="6"/>
    </row>
    <row r="6" spans="1:10" ht="14.25" customHeight="1">
      <c r="A6" s="6">
        <v>14</v>
      </c>
      <c r="B6" s="6">
        <v>10</v>
      </c>
      <c r="C6" s="6">
        <v>12</v>
      </c>
      <c r="D6" s="2" t="s">
        <v>242</v>
      </c>
      <c r="E6" s="4">
        <v>200</v>
      </c>
      <c r="F6" s="3"/>
      <c r="G6" s="43">
        <f t="shared" ref="G6:G24" si="0">G5+E6-F6</f>
        <v>360</v>
      </c>
      <c r="H6" s="2" t="s">
        <v>239</v>
      </c>
      <c r="I6" s="52" t="s">
        <v>243</v>
      </c>
      <c r="J6" s="6"/>
    </row>
    <row r="7" spans="1:10" ht="14.25" customHeight="1">
      <c r="A7" s="6">
        <v>14</v>
      </c>
      <c r="B7" s="6">
        <v>10</v>
      </c>
      <c r="C7" s="6">
        <v>30</v>
      </c>
      <c r="D7" s="2" t="s">
        <v>261</v>
      </c>
      <c r="E7" s="4"/>
      <c r="F7" s="37">
        <v>360</v>
      </c>
      <c r="G7" s="43">
        <f t="shared" si="0"/>
        <v>0</v>
      </c>
      <c r="H7" s="2" t="s">
        <v>153</v>
      </c>
      <c r="I7" s="2"/>
      <c r="J7" s="2" t="s">
        <v>245</v>
      </c>
    </row>
    <row r="8" spans="1:10" ht="14.25" customHeight="1">
      <c r="A8" s="6">
        <v>14</v>
      </c>
      <c r="B8" s="6">
        <v>11</v>
      </c>
      <c r="C8" s="6">
        <v>18</v>
      </c>
      <c r="D8" s="2" t="s">
        <v>264</v>
      </c>
      <c r="E8" s="4">
        <v>200</v>
      </c>
      <c r="F8" s="37"/>
      <c r="G8" s="43">
        <f t="shared" si="0"/>
        <v>200</v>
      </c>
      <c r="H8" s="2" t="s">
        <v>265</v>
      </c>
      <c r="I8" s="5"/>
      <c r="J8" s="6"/>
    </row>
    <row r="9" spans="1:10" ht="14.25" customHeight="1">
      <c r="A9" s="6">
        <v>14</v>
      </c>
      <c r="B9" s="6">
        <v>11</v>
      </c>
      <c r="C9" s="6">
        <v>28</v>
      </c>
      <c r="D9" s="2" t="s">
        <v>311</v>
      </c>
      <c r="E9" s="4"/>
      <c r="F9" s="37">
        <v>200</v>
      </c>
      <c r="G9" s="43">
        <f t="shared" si="0"/>
        <v>0</v>
      </c>
      <c r="H9" s="2" t="s">
        <v>153</v>
      </c>
      <c r="I9" s="5"/>
      <c r="J9" s="2" t="s">
        <v>245</v>
      </c>
    </row>
    <row r="10" spans="1:10" ht="14.25" customHeight="1">
      <c r="A10" s="6">
        <v>14</v>
      </c>
      <c r="B10" s="6">
        <v>12</v>
      </c>
      <c r="C10" s="6">
        <v>12</v>
      </c>
      <c r="D10" s="2" t="s">
        <v>314</v>
      </c>
      <c r="E10" s="4">
        <v>200</v>
      </c>
      <c r="F10" s="42"/>
      <c r="G10" s="43">
        <f t="shared" si="0"/>
        <v>200</v>
      </c>
      <c r="H10" s="2" t="s">
        <v>265</v>
      </c>
      <c r="I10" s="52" t="s">
        <v>243</v>
      </c>
      <c r="J10" s="6"/>
    </row>
    <row r="11" spans="1:10" ht="14.25" customHeight="1">
      <c r="A11" s="6">
        <v>15</v>
      </c>
      <c r="B11" s="6">
        <v>1</v>
      </c>
      <c r="C11" s="6">
        <v>2</v>
      </c>
      <c r="D11" s="2" t="s">
        <v>366</v>
      </c>
      <c r="E11" s="4">
        <v>400</v>
      </c>
      <c r="F11" s="37"/>
      <c r="G11" s="43">
        <f t="shared" si="0"/>
        <v>600</v>
      </c>
      <c r="H11" s="2" t="s">
        <v>265</v>
      </c>
      <c r="I11" s="52" t="s">
        <v>243</v>
      </c>
      <c r="J11" s="6"/>
    </row>
    <row r="12" spans="1:10" ht="14.25" customHeight="1">
      <c r="A12" s="6">
        <v>15</v>
      </c>
      <c r="B12" s="6">
        <v>1</v>
      </c>
      <c r="C12" s="6">
        <v>6</v>
      </c>
      <c r="D12" s="2" t="s">
        <v>344</v>
      </c>
      <c r="E12" s="6"/>
      <c r="F12" s="37">
        <v>600</v>
      </c>
      <c r="G12" s="43">
        <f t="shared" si="0"/>
        <v>0</v>
      </c>
      <c r="H12" s="2" t="s">
        <v>153</v>
      </c>
      <c r="I12" s="5"/>
      <c r="J12" s="6" t="s">
        <v>327</v>
      </c>
    </row>
    <row r="13" spans="1:10" ht="14.25" customHeight="1">
      <c r="A13" s="6">
        <v>15</v>
      </c>
      <c r="B13" s="6">
        <v>3</v>
      </c>
      <c r="C13" s="6">
        <v>4</v>
      </c>
      <c r="D13" s="2" t="s">
        <v>431</v>
      </c>
      <c r="E13" s="4">
        <v>600</v>
      </c>
      <c r="F13" s="37"/>
      <c r="G13" s="43">
        <f t="shared" si="0"/>
        <v>600</v>
      </c>
      <c r="H13" s="2" t="s">
        <v>418</v>
      </c>
      <c r="I13" s="5"/>
      <c r="J13" s="6" t="s">
        <v>430</v>
      </c>
    </row>
    <row r="14" spans="1:10" ht="14.25" customHeight="1">
      <c r="A14" s="6">
        <v>15</v>
      </c>
      <c r="B14" s="6">
        <v>4</v>
      </c>
      <c r="C14" s="6">
        <v>8</v>
      </c>
      <c r="D14" s="2" t="s">
        <v>563</v>
      </c>
      <c r="E14" s="4"/>
      <c r="F14" s="37">
        <v>600</v>
      </c>
      <c r="G14" s="43">
        <f t="shared" si="0"/>
        <v>0</v>
      </c>
      <c r="H14" s="2"/>
      <c r="I14" s="13"/>
      <c r="J14" s="6" t="s">
        <v>549</v>
      </c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1760</v>
      </c>
      <c r="F25" s="37">
        <f>SUM(F4:F24)</f>
        <v>1760</v>
      </c>
      <c r="G25" s="4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1760</v>
      </c>
      <c r="F26" s="16"/>
      <c r="H26" s="16"/>
    </row>
    <row r="27" spans="1:10" ht="14.25" customHeight="1">
      <c r="C27" s="15" t="s">
        <v>80</v>
      </c>
      <c r="D27" s="14">
        <f>F25</f>
        <v>1760</v>
      </c>
      <c r="E27" s="16" t="s">
        <v>81</v>
      </c>
      <c r="F27" s="27" t="s">
        <v>236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2" t="s">
        <v>235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41"/>
  <sheetViews>
    <sheetView workbookViewId="0">
      <selection activeCell="F12" sqref="F12"/>
    </sheetView>
  </sheetViews>
  <sheetFormatPr defaultRowHeight="12"/>
  <cols>
    <col min="1" max="2" width="2.875" style="7" customWidth="1"/>
    <col min="3" max="3" width="2.875" style="10" customWidth="1"/>
    <col min="4" max="4" width="41.5" style="7" customWidth="1"/>
    <col min="5" max="5" width="9.875" style="7" customWidth="1"/>
    <col min="6" max="6" width="15" style="7" customWidth="1"/>
    <col min="7" max="7" width="9.875" style="7" customWidth="1"/>
    <col min="8" max="8" width="15" style="7" customWidth="1"/>
    <col min="9" max="9" width="8.75" style="7" customWidth="1"/>
    <col min="10" max="10" width="41.75" style="7" customWidth="1"/>
    <col min="11" max="16384" width="9" style="7"/>
  </cols>
  <sheetData>
    <row r="1" spans="1:10" ht="30.75" customHeight="1">
      <c r="A1" s="112" t="s">
        <v>61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4</v>
      </c>
      <c r="B2" s="113"/>
      <c r="C2" s="113"/>
      <c r="D2" s="12" t="s">
        <v>393</v>
      </c>
      <c r="E2" s="16" t="s">
        <v>65</v>
      </c>
      <c r="F2" s="9" t="s">
        <v>32</v>
      </c>
      <c r="G2" s="11"/>
      <c r="H2" s="26"/>
      <c r="I2" s="26"/>
    </row>
    <row r="3" spans="1:10" ht="12" customHeight="1">
      <c r="A3" s="117" t="s">
        <v>15</v>
      </c>
      <c r="B3" s="117"/>
      <c r="C3" s="117"/>
      <c r="D3" s="114" t="s">
        <v>16</v>
      </c>
      <c r="E3" s="114" t="s">
        <v>17</v>
      </c>
      <c r="F3" s="114" t="s">
        <v>18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ht="12" customHeight="1">
      <c r="A4" s="25" t="s">
        <v>62</v>
      </c>
      <c r="B4" s="25" t="s">
        <v>63</v>
      </c>
      <c r="C4" s="22" t="s">
        <v>64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13</v>
      </c>
      <c r="B5" s="6">
        <v>12</v>
      </c>
      <c r="C5" s="6">
        <v>17</v>
      </c>
      <c r="D5" s="2" t="s">
        <v>368</v>
      </c>
      <c r="E5" s="4">
        <v>960</v>
      </c>
      <c r="F5" s="37"/>
      <c r="G5" s="43">
        <f>E5-F5</f>
        <v>960</v>
      </c>
      <c r="H5" s="2" t="s">
        <v>151</v>
      </c>
      <c r="I5" s="5"/>
      <c r="J5" s="6" t="s">
        <v>378</v>
      </c>
    </row>
    <row r="6" spans="1:10" ht="14.25" customHeight="1">
      <c r="A6" s="6">
        <v>13</v>
      </c>
      <c r="B6" s="6">
        <v>12</v>
      </c>
      <c r="C6" s="6">
        <v>19</v>
      </c>
      <c r="D6" s="2" t="s">
        <v>152</v>
      </c>
      <c r="E6" s="4"/>
      <c r="F6" s="37">
        <v>240</v>
      </c>
      <c r="G6" s="43">
        <f t="shared" ref="G6:G23" si="0">G5+E6-F6</f>
        <v>720</v>
      </c>
      <c r="H6" s="2" t="s">
        <v>153</v>
      </c>
      <c r="I6" s="5"/>
      <c r="J6" s="6"/>
    </row>
    <row r="7" spans="1:10" ht="14.25" customHeight="1">
      <c r="A7" s="6">
        <v>14</v>
      </c>
      <c r="B7" s="6">
        <v>3</v>
      </c>
      <c r="C7" s="6">
        <v>11</v>
      </c>
      <c r="D7" s="2" t="s">
        <v>178</v>
      </c>
      <c r="E7" s="4"/>
      <c r="F7" s="37">
        <v>240</v>
      </c>
      <c r="G7" s="43">
        <f t="shared" si="0"/>
        <v>480</v>
      </c>
      <c r="H7" s="2" t="s">
        <v>153</v>
      </c>
      <c r="I7" s="5"/>
      <c r="J7" s="31" t="s">
        <v>176</v>
      </c>
    </row>
    <row r="8" spans="1:10" ht="14.25" customHeight="1">
      <c r="A8" s="6">
        <v>14</v>
      </c>
      <c r="B8" s="6">
        <v>6</v>
      </c>
      <c r="C8" s="6">
        <v>13</v>
      </c>
      <c r="D8" s="2" t="s">
        <v>211</v>
      </c>
      <c r="E8" s="4"/>
      <c r="F8" s="37">
        <v>240</v>
      </c>
      <c r="G8" s="43">
        <f t="shared" si="0"/>
        <v>240</v>
      </c>
      <c r="H8" s="2" t="s">
        <v>153</v>
      </c>
      <c r="I8" s="5"/>
      <c r="J8" s="6" t="s">
        <v>325</v>
      </c>
    </row>
    <row r="9" spans="1:10" ht="14.25" customHeight="1">
      <c r="A9" s="6">
        <v>14</v>
      </c>
      <c r="B9" s="6">
        <v>10</v>
      </c>
      <c r="C9" s="6">
        <v>30</v>
      </c>
      <c r="D9" s="2" t="s">
        <v>244</v>
      </c>
      <c r="E9" s="4"/>
      <c r="F9" s="57">
        <v>240</v>
      </c>
      <c r="G9" s="43">
        <f t="shared" si="0"/>
        <v>0</v>
      </c>
      <c r="H9" s="2" t="s">
        <v>153</v>
      </c>
      <c r="I9" s="5"/>
      <c r="J9" s="6" t="s">
        <v>326</v>
      </c>
    </row>
    <row r="10" spans="1:10" ht="14.25" customHeight="1">
      <c r="A10" s="6">
        <v>15</v>
      </c>
      <c r="B10" s="6">
        <v>1</v>
      </c>
      <c r="C10" s="6">
        <v>6</v>
      </c>
      <c r="D10" s="2" t="s">
        <v>318</v>
      </c>
      <c r="E10" s="4"/>
      <c r="F10" s="58">
        <v>240</v>
      </c>
      <c r="G10" s="43">
        <f t="shared" si="0"/>
        <v>-240</v>
      </c>
      <c r="H10" s="2" t="s">
        <v>153</v>
      </c>
      <c r="I10" s="5"/>
      <c r="J10" s="6" t="s">
        <v>327</v>
      </c>
    </row>
    <row r="11" spans="1:10" ht="14.25" customHeight="1">
      <c r="A11" s="6">
        <v>15</v>
      </c>
      <c r="B11" s="6">
        <v>1</v>
      </c>
      <c r="C11" s="6">
        <v>22</v>
      </c>
      <c r="D11" s="2" t="s">
        <v>369</v>
      </c>
      <c r="E11" s="4">
        <v>960</v>
      </c>
      <c r="F11" s="37"/>
      <c r="G11" s="43">
        <f t="shared" si="0"/>
        <v>720</v>
      </c>
      <c r="H11" s="6" t="s">
        <v>370</v>
      </c>
      <c r="I11" s="5"/>
      <c r="J11" s="6" t="s">
        <v>381</v>
      </c>
    </row>
    <row r="12" spans="1:10" ht="14.25" customHeight="1">
      <c r="A12" s="6">
        <v>15</v>
      </c>
      <c r="B12" s="6">
        <v>4</v>
      </c>
      <c r="C12" s="6">
        <v>8</v>
      </c>
      <c r="D12" s="2" t="s">
        <v>548</v>
      </c>
      <c r="E12" s="4"/>
      <c r="F12" s="37">
        <v>240</v>
      </c>
      <c r="G12" s="43">
        <f t="shared" si="0"/>
        <v>480</v>
      </c>
      <c r="H12" s="2" t="s">
        <v>153</v>
      </c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480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480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480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480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480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480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>G18+E19-F19</f>
        <v>480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480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480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480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480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>G23+E24-F24</f>
        <v>480</v>
      </c>
      <c r="H24" s="2"/>
      <c r="I24" s="6"/>
      <c r="J24" s="6"/>
    </row>
    <row r="25" spans="1:10" ht="14.25" customHeight="1">
      <c r="A25" s="118" t="s">
        <v>7</v>
      </c>
      <c r="B25" s="118"/>
      <c r="C25" s="118"/>
      <c r="D25" s="2"/>
      <c r="E25" s="4">
        <f>SUM(E4:E24)</f>
        <v>1920</v>
      </c>
      <c r="F25" s="37">
        <f>SUM(F4:F24)</f>
        <v>1440</v>
      </c>
      <c r="G25" s="43">
        <f>E25-F25</f>
        <v>480</v>
      </c>
      <c r="H25" s="2"/>
      <c r="I25" s="5"/>
      <c r="J25" s="6"/>
    </row>
    <row r="26" spans="1:10" ht="14.25" customHeight="1">
      <c r="C26" s="15" t="s">
        <v>8</v>
      </c>
      <c r="D26" s="14">
        <f>E25</f>
        <v>1920</v>
      </c>
      <c r="F26" s="16"/>
      <c r="H26" s="16"/>
    </row>
    <row r="27" spans="1:10" ht="14.25" customHeight="1">
      <c r="C27" s="15" t="s">
        <v>9</v>
      </c>
      <c r="D27" s="14">
        <f>F25</f>
        <v>1440</v>
      </c>
      <c r="E27" s="16" t="s">
        <v>60</v>
      </c>
      <c r="F27" s="12" t="s">
        <v>150</v>
      </c>
      <c r="G27" s="18"/>
      <c r="H27" s="18"/>
      <c r="I27" s="18"/>
      <c r="J27" s="18"/>
    </row>
    <row r="28" spans="1:10" ht="14.25" customHeight="1">
      <c r="C28" s="15" t="s">
        <v>10</v>
      </c>
      <c r="D28" s="14">
        <f>G25</f>
        <v>480</v>
      </c>
      <c r="E28" s="15" t="s">
        <v>148</v>
      </c>
      <c r="F28" s="23" t="s">
        <v>155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</v>
      </c>
      <c r="B30" s="116"/>
      <c r="C30" s="116"/>
      <c r="D30" s="7" t="s">
        <v>154</v>
      </c>
      <c r="E30" s="16" t="s">
        <v>12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5.375" style="7" customWidth="1"/>
    <col min="5" max="5" width="9.875" style="7" customWidth="1"/>
    <col min="6" max="6" width="15.375" style="7" customWidth="1"/>
    <col min="7" max="7" width="9.875" style="7" customWidth="1"/>
    <col min="8" max="8" width="7.375" style="7" customWidth="1"/>
    <col min="9" max="9" width="5.75" style="7" customWidth="1"/>
    <col min="10" max="10" width="34.1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402</v>
      </c>
      <c r="E2" s="16" t="s">
        <v>68</v>
      </c>
      <c r="F2" s="9" t="s">
        <v>42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11</v>
      </c>
      <c r="C5" s="6">
        <v>3</v>
      </c>
      <c r="D5" s="2" t="s">
        <v>367</v>
      </c>
      <c r="E5" s="4">
        <v>600</v>
      </c>
      <c r="F5" s="3"/>
      <c r="G5" s="43">
        <f>E5-F5</f>
        <v>600</v>
      </c>
      <c r="H5" s="2"/>
      <c r="I5" s="5"/>
      <c r="J5" s="6"/>
    </row>
    <row r="6" spans="1:10" ht="14.25" customHeight="1">
      <c r="A6" s="6">
        <v>14</v>
      </c>
      <c r="B6" s="6">
        <v>11</v>
      </c>
      <c r="C6" s="6">
        <v>28</v>
      </c>
      <c r="D6" s="2" t="s">
        <v>312</v>
      </c>
      <c r="E6" s="4"/>
      <c r="F6" s="37">
        <v>100</v>
      </c>
      <c r="G6" s="43">
        <f t="shared" ref="G6:G24" si="0">G5+E6-F6</f>
        <v>500</v>
      </c>
      <c r="H6" s="2"/>
      <c r="I6" s="5"/>
      <c r="J6" s="6"/>
    </row>
    <row r="7" spans="1:10" ht="14.25" customHeight="1">
      <c r="A7" s="6">
        <v>15</v>
      </c>
      <c r="B7" s="6">
        <v>1</v>
      </c>
      <c r="C7" s="6">
        <v>6</v>
      </c>
      <c r="D7" s="2" t="s">
        <v>345</v>
      </c>
      <c r="E7" s="6"/>
      <c r="F7" s="46">
        <v>300</v>
      </c>
      <c r="G7" s="43">
        <f t="shared" si="0"/>
        <v>200</v>
      </c>
      <c r="H7" s="2" t="s">
        <v>153</v>
      </c>
      <c r="I7" s="5"/>
      <c r="J7" s="6" t="s">
        <v>327</v>
      </c>
    </row>
    <row r="8" spans="1:10" ht="14.25" customHeight="1">
      <c r="A8" s="6">
        <v>15</v>
      </c>
      <c r="B8" s="6">
        <v>2</v>
      </c>
      <c r="C8" s="6">
        <v>26</v>
      </c>
      <c r="D8" s="2" t="s">
        <v>425</v>
      </c>
      <c r="E8" s="4">
        <v>1200</v>
      </c>
      <c r="F8" s="37"/>
      <c r="G8" s="43">
        <f t="shared" si="0"/>
        <v>1400</v>
      </c>
      <c r="H8" s="2"/>
      <c r="I8" s="5"/>
      <c r="J8" s="6"/>
    </row>
    <row r="9" spans="1:10" ht="14.25" customHeight="1">
      <c r="A9" s="6">
        <v>15</v>
      </c>
      <c r="B9" s="6">
        <v>4</v>
      </c>
      <c r="C9" s="6">
        <v>8</v>
      </c>
      <c r="D9" s="2" t="s">
        <v>564</v>
      </c>
      <c r="E9" s="4"/>
      <c r="F9" s="37">
        <v>300</v>
      </c>
      <c r="G9" s="43">
        <f t="shared" si="0"/>
        <v>1100</v>
      </c>
      <c r="H9" s="2"/>
      <c r="I9" s="5"/>
      <c r="J9" s="6" t="s">
        <v>549</v>
      </c>
    </row>
    <row r="10" spans="1:10" ht="14.25" customHeight="1">
      <c r="A10" s="6"/>
      <c r="B10" s="6"/>
      <c r="C10" s="6"/>
      <c r="D10" s="2"/>
      <c r="E10" s="4"/>
      <c r="F10" s="42"/>
      <c r="G10" s="43">
        <f t="shared" si="0"/>
        <v>1100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1100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1100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1100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1100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1100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1100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1100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1100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1100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1100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1100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1100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1100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1100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1800</v>
      </c>
      <c r="F25" s="37">
        <f>SUM(F4:F24)</f>
        <v>700</v>
      </c>
      <c r="G25" s="43">
        <f>E25-F25</f>
        <v>1100</v>
      </c>
      <c r="H25" s="2"/>
      <c r="I25" s="5"/>
      <c r="J25" s="6"/>
    </row>
    <row r="26" spans="1:10" ht="14.25" customHeight="1">
      <c r="C26" s="15" t="s">
        <v>79</v>
      </c>
      <c r="D26" s="14">
        <f>E25</f>
        <v>1800</v>
      </c>
      <c r="F26" s="16"/>
      <c r="G26" s="43"/>
      <c r="H26" s="16"/>
    </row>
    <row r="27" spans="1:10" ht="14.25" customHeight="1">
      <c r="C27" s="15" t="s">
        <v>80</v>
      </c>
      <c r="D27" s="14">
        <f>F25</f>
        <v>700</v>
      </c>
      <c r="E27" s="16" t="s">
        <v>81</v>
      </c>
      <c r="F27" s="18" t="s">
        <v>346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1100</v>
      </c>
      <c r="E28" s="15" t="s">
        <v>149</v>
      </c>
      <c r="F28" s="18" t="s">
        <v>222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203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J36"/>
  <sheetViews>
    <sheetView workbookViewId="0">
      <selection activeCell="F7" sqref="F7"/>
    </sheetView>
  </sheetViews>
  <sheetFormatPr defaultRowHeight="12"/>
  <cols>
    <col min="1" max="2" width="2.875" style="7" customWidth="1"/>
    <col min="3" max="3" width="2.875" style="10" customWidth="1"/>
    <col min="4" max="4" width="28.625" style="7" customWidth="1"/>
    <col min="5" max="5" width="9.875" style="7" customWidth="1"/>
    <col min="6" max="6" width="9.75" style="7" customWidth="1"/>
    <col min="7" max="7" width="9.875" style="7" customWidth="1"/>
    <col min="8" max="8" width="24.25" style="7" customWidth="1"/>
    <col min="9" max="9" width="5.75" style="7" customWidth="1"/>
    <col min="10" max="10" width="41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406</v>
      </c>
      <c r="E2" s="16" t="s">
        <v>68</v>
      </c>
      <c r="F2" s="9" t="s">
        <v>43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1</v>
      </c>
      <c r="C5" s="6">
        <v>22</v>
      </c>
      <c r="D5" s="2" t="s">
        <v>527</v>
      </c>
      <c r="E5" s="4">
        <v>1000</v>
      </c>
      <c r="F5" s="37"/>
      <c r="G5" s="3">
        <f>E5-F5</f>
        <v>1000</v>
      </c>
      <c r="H5" s="2" t="s">
        <v>377</v>
      </c>
      <c r="I5" s="5"/>
      <c r="J5" s="6" t="s">
        <v>378</v>
      </c>
    </row>
    <row r="6" spans="1:10" ht="14.25" customHeight="1">
      <c r="A6" s="6">
        <v>15</v>
      </c>
      <c r="B6" s="6">
        <v>4</v>
      </c>
      <c r="C6" s="6">
        <v>8</v>
      </c>
      <c r="D6" s="2" t="s">
        <v>565</v>
      </c>
      <c r="E6" s="4"/>
      <c r="F6" s="37">
        <v>280</v>
      </c>
      <c r="G6" s="3">
        <f t="shared" ref="G6:G24" si="0">G5+E6-F6</f>
        <v>720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720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720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720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720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720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720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720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720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720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720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720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720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720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720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720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720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720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720</v>
      </c>
      <c r="H24" s="2"/>
      <c r="I24" s="6"/>
      <c r="J24" s="6"/>
    </row>
    <row r="25" spans="1:10" ht="14.25" customHeight="1">
      <c r="A25" s="118"/>
      <c r="B25" s="118"/>
      <c r="C25" s="118"/>
      <c r="D25" s="2"/>
      <c r="E25" s="4">
        <f>SUM(E5:E24)</f>
        <v>1000</v>
      </c>
      <c r="F25" s="3">
        <f>SUM(F5:F24)</f>
        <v>280</v>
      </c>
      <c r="G25" s="3">
        <f>E25-F25</f>
        <v>720</v>
      </c>
      <c r="H25" s="2"/>
      <c r="I25" s="5"/>
      <c r="J25" s="6"/>
    </row>
    <row r="26" spans="1:10" ht="14.25" customHeight="1">
      <c r="C26" s="15" t="s">
        <v>371</v>
      </c>
      <c r="D26" s="14">
        <f>E25</f>
        <v>1000</v>
      </c>
      <c r="F26" s="16"/>
      <c r="H26" s="16"/>
    </row>
    <row r="27" spans="1:10" ht="23.25" customHeight="1">
      <c r="C27" s="15" t="s">
        <v>372</v>
      </c>
      <c r="D27" s="14">
        <f>F25</f>
        <v>280</v>
      </c>
      <c r="E27" s="16" t="s">
        <v>373</v>
      </c>
      <c r="F27" s="18" t="s">
        <v>379</v>
      </c>
      <c r="G27" s="18"/>
      <c r="H27" s="18"/>
      <c r="I27" s="18"/>
      <c r="J27" s="18"/>
    </row>
    <row r="28" spans="1:10" ht="14.25" customHeight="1">
      <c r="C28" s="15" t="s">
        <v>374</v>
      </c>
      <c r="D28" s="14">
        <f>G25</f>
        <v>720</v>
      </c>
      <c r="E28" s="15" t="s">
        <v>147</v>
      </c>
      <c r="F28" s="18" t="s">
        <v>155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375</v>
      </c>
      <c r="B30" s="116"/>
      <c r="C30" s="116"/>
      <c r="D30" s="7" t="s">
        <v>154</v>
      </c>
      <c r="E30" s="16" t="s">
        <v>376</v>
      </c>
      <c r="F30" s="7" t="s">
        <v>203</v>
      </c>
      <c r="G30" s="18"/>
      <c r="H30" s="18"/>
      <c r="I30" s="18"/>
      <c r="J30" s="18"/>
    </row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J41"/>
  <sheetViews>
    <sheetView workbookViewId="0">
      <selection activeCell="F6" sqref="F6:F24"/>
    </sheetView>
  </sheetViews>
  <sheetFormatPr defaultRowHeight="12"/>
  <cols>
    <col min="1" max="2" width="2.875" style="7" customWidth="1"/>
    <col min="3" max="3" width="2.875" style="10" customWidth="1"/>
    <col min="4" max="4" width="29.5" style="7" customWidth="1"/>
    <col min="5" max="5" width="9.875" style="7" customWidth="1"/>
    <col min="6" max="6" width="10.875" style="7" customWidth="1"/>
    <col min="7" max="7" width="9.875" style="7" customWidth="1"/>
    <col min="8" max="8" width="7.375" style="7" customWidth="1"/>
    <col min="9" max="9" width="5.75" style="7" customWidth="1"/>
    <col min="10" max="10" width="47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407</v>
      </c>
      <c r="E2" s="16" t="s">
        <v>68</v>
      </c>
      <c r="F2" s="9" t="s">
        <v>44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24.75" customHeight="1">
      <c r="A5" s="6">
        <v>15</v>
      </c>
      <c r="B5" s="6">
        <v>1</v>
      </c>
      <c r="C5" s="6">
        <v>25</v>
      </c>
      <c r="D5" s="2" t="s">
        <v>384</v>
      </c>
      <c r="E5" s="4">
        <v>1200</v>
      </c>
      <c r="F5" s="37"/>
      <c r="G5" s="3">
        <f>E5-F5</f>
        <v>1200</v>
      </c>
      <c r="H5" s="2" t="s">
        <v>265</v>
      </c>
      <c r="I5" s="5"/>
      <c r="J5" s="6"/>
    </row>
    <row r="6" spans="1:10" ht="14.25" customHeight="1">
      <c r="A6" s="6">
        <v>15</v>
      </c>
      <c r="B6" s="6">
        <v>4</v>
      </c>
      <c r="C6" s="6">
        <v>8</v>
      </c>
      <c r="D6" s="2" t="s">
        <v>566</v>
      </c>
      <c r="E6" s="4"/>
      <c r="F6" s="37">
        <v>300</v>
      </c>
      <c r="G6" s="3">
        <f t="shared" ref="G6:G24" si="0">G5+E6-F6</f>
        <v>900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900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900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900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900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900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900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900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900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900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900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900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900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900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900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900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900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900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900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1200</v>
      </c>
      <c r="F25" s="37">
        <f>SUM(F4:F24)</f>
        <v>300</v>
      </c>
      <c r="G25" s="3">
        <f>E25-F25</f>
        <v>900</v>
      </c>
      <c r="H25" s="2"/>
      <c r="I25" s="5"/>
      <c r="J25" s="6"/>
    </row>
    <row r="26" spans="1:10" ht="14.25" customHeight="1">
      <c r="C26" s="15" t="s">
        <v>79</v>
      </c>
      <c r="D26" s="14">
        <f>E25</f>
        <v>1200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385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900</v>
      </c>
      <c r="E28" s="15" t="s">
        <v>149</v>
      </c>
      <c r="F28" s="18" t="s">
        <v>382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J41"/>
  <sheetViews>
    <sheetView workbookViewId="0">
      <selection activeCell="F6" sqref="F6"/>
    </sheetView>
  </sheetViews>
  <sheetFormatPr defaultRowHeight="12"/>
  <cols>
    <col min="1" max="1" width="2.875" style="7" customWidth="1"/>
    <col min="2" max="2" width="3.125" style="7" customWidth="1"/>
    <col min="3" max="3" width="3.375" style="10" customWidth="1"/>
    <col min="4" max="4" width="29.5" style="7" customWidth="1"/>
    <col min="5" max="5" width="9.875" style="7" customWidth="1"/>
    <col min="6" max="6" width="13.375" style="7" customWidth="1"/>
    <col min="7" max="7" width="9.875" style="7" customWidth="1"/>
    <col min="8" max="8" width="13.875" style="7" customWidth="1"/>
    <col min="9" max="9" width="5.75" style="7" customWidth="1"/>
    <col min="10" max="10" width="49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388</v>
      </c>
      <c r="E2" s="16" t="s">
        <v>68</v>
      </c>
      <c r="F2" s="9" t="s">
        <v>45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1</v>
      </c>
      <c r="C5" s="6">
        <v>26</v>
      </c>
      <c r="D5" s="2" t="s">
        <v>389</v>
      </c>
      <c r="E5" s="4">
        <v>600</v>
      </c>
      <c r="F5" s="37"/>
      <c r="G5" s="3">
        <f>E5-F5</f>
        <v>600</v>
      </c>
      <c r="H5" s="2" t="s">
        <v>216</v>
      </c>
      <c r="I5" s="5"/>
      <c r="J5" s="6" t="s">
        <v>421</v>
      </c>
    </row>
    <row r="6" spans="1:10" ht="14.25" customHeight="1">
      <c r="A6" s="6">
        <v>15</v>
      </c>
      <c r="B6" s="6">
        <v>4</v>
      </c>
      <c r="C6" s="6">
        <v>8</v>
      </c>
      <c r="D6" s="2" t="s">
        <v>567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391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390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8" style="7" customWidth="1"/>
    <col min="5" max="5" width="9.875" style="7" customWidth="1"/>
    <col min="6" max="6" width="12.5" style="7" customWidth="1"/>
    <col min="7" max="7" width="9.875" style="7" customWidth="1"/>
    <col min="8" max="8" width="15.875" style="7" customWidth="1"/>
    <col min="9" max="9" width="5.75" style="7" customWidth="1"/>
    <col min="10" max="10" width="54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388</v>
      </c>
      <c r="E2" s="16" t="s">
        <v>68</v>
      </c>
      <c r="F2" s="9" t="s">
        <v>90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1</v>
      </c>
      <c r="C5" s="6">
        <v>26</v>
      </c>
      <c r="D5" s="2" t="s">
        <v>389</v>
      </c>
      <c r="E5" s="4">
        <v>600</v>
      </c>
      <c r="F5" s="37"/>
      <c r="G5" s="3">
        <f>E5-F5</f>
        <v>600</v>
      </c>
      <c r="H5" s="2" t="s">
        <v>216</v>
      </c>
      <c r="I5" s="5"/>
      <c r="J5" s="6" t="s">
        <v>421</v>
      </c>
    </row>
    <row r="6" spans="1:10" ht="14.25" customHeight="1">
      <c r="A6" s="6">
        <v>15</v>
      </c>
      <c r="B6" s="6">
        <v>4</v>
      </c>
      <c r="C6" s="6">
        <v>8</v>
      </c>
      <c r="D6" s="2" t="s">
        <v>568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392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390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8.75" style="7" customWidth="1"/>
    <col min="5" max="5" width="9.875" style="7" customWidth="1"/>
    <col min="6" max="6" width="14.125" style="7" customWidth="1"/>
    <col min="7" max="7" width="9.875" style="7" customWidth="1"/>
    <col min="8" max="8" width="7.375" style="7" customWidth="1"/>
    <col min="9" max="9" width="5.75" style="7" customWidth="1"/>
    <col min="10" max="10" width="50.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410</v>
      </c>
      <c r="E2" s="16" t="s">
        <v>68</v>
      </c>
      <c r="F2" s="9" t="s">
        <v>46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2</v>
      </c>
      <c r="C5" s="6">
        <v>9</v>
      </c>
      <c r="D5" s="2" t="s">
        <v>411</v>
      </c>
      <c r="E5" s="4">
        <v>600</v>
      </c>
      <c r="F5" s="37"/>
      <c r="G5" s="3">
        <f>E5-F5</f>
        <v>600</v>
      </c>
      <c r="H5" s="2"/>
      <c r="I5" s="5"/>
      <c r="J5" s="6" t="s">
        <v>421</v>
      </c>
    </row>
    <row r="6" spans="1:10" ht="14.25" customHeight="1">
      <c r="A6" s="6">
        <v>15</v>
      </c>
      <c r="B6" s="6">
        <v>4</v>
      </c>
      <c r="C6" s="6">
        <v>8</v>
      </c>
      <c r="D6" s="2" t="s">
        <v>569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412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413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9.875" style="7" customWidth="1"/>
    <col min="5" max="5" width="9.875" style="7" customWidth="1"/>
    <col min="6" max="6" width="12.75" style="7" customWidth="1"/>
    <col min="7" max="7" width="9.875" style="7" customWidth="1"/>
    <col min="8" max="8" width="7.375" style="7" customWidth="1"/>
    <col min="9" max="9" width="5.75" style="7" customWidth="1"/>
    <col min="10" max="10" width="52.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410</v>
      </c>
      <c r="E2" s="16" t="s">
        <v>68</v>
      </c>
      <c r="F2" s="9" t="s">
        <v>47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2</v>
      </c>
      <c r="C5" s="6">
        <v>9</v>
      </c>
      <c r="D5" s="2" t="s">
        <v>411</v>
      </c>
      <c r="E5" s="4">
        <v>600</v>
      </c>
      <c r="F5" s="37"/>
      <c r="G5" s="3">
        <f>E5-F5</f>
        <v>600</v>
      </c>
      <c r="H5" s="2"/>
      <c r="I5" s="5"/>
      <c r="J5" s="6" t="s">
        <v>421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570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424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413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30.1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0.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423</v>
      </c>
      <c r="B2" s="113"/>
      <c r="C2" s="113"/>
      <c r="D2" s="12" t="s">
        <v>416</v>
      </c>
      <c r="E2" s="16" t="s">
        <v>68</v>
      </c>
      <c r="F2" s="9" t="s">
        <v>91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2</v>
      </c>
      <c r="C5" s="6">
        <v>25</v>
      </c>
      <c r="D5" s="2" t="s">
        <v>417</v>
      </c>
      <c r="E5" s="4">
        <v>1200</v>
      </c>
      <c r="F5" s="37"/>
      <c r="G5" s="3">
        <f>E5-F5</f>
        <v>1200</v>
      </c>
      <c r="H5" s="2" t="s">
        <v>418</v>
      </c>
      <c r="I5" s="5"/>
      <c r="J5" s="6" t="s">
        <v>420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571</v>
      </c>
      <c r="E6" s="4"/>
      <c r="F6" s="37">
        <v>300</v>
      </c>
      <c r="G6" s="3">
        <f t="shared" ref="G6:G24" si="0">G5+E6-F6</f>
        <v>900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900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900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900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900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900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900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900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900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900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900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900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900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900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900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900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900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900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900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1200</v>
      </c>
      <c r="F25" s="37">
        <f>SUM(F4:F24)</f>
        <v>300</v>
      </c>
      <c r="G25" s="3">
        <f>E25-F25</f>
        <v>900</v>
      </c>
      <c r="H25" s="2"/>
      <c r="I25" s="5"/>
      <c r="J25" s="6"/>
    </row>
    <row r="26" spans="1:10" ht="14.25" customHeight="1">
      <c r="C26" s="15" t="s">
        <v>79</v>
      </c>
      <c r="D26" s="14">
        <f>E25</f>
        <v>1200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419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900</v>
      </c>
      <c r="E28" s="15" t="s">
        <v>149</v>
      </c>
      <c r="F28" s="18" t="s">
        <v>415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J41"/>
  <sheetViews>
    <sheetView workbookViewId="0">
      <selection activeCell="J13" sqref="J13"/>
    </sheetView>
  </sheetViews>
  <sheetFormatPr defaultRowHeight="12"/>
  <cols>
    <col min="1" max="2" width="2.875" style="7" customWidth="1"/>
    <col min="3" max="3" width="2.875" style="10" customWidth="1"/>
    <col min="4" max="4" width="29.125" style="7" customWidth="1"/>
    <col min="5" max="5" width="9.875" style="7" customWidth="1"/>
    <col min="6" max="6" width="13.5" style="7" customWidth="1"/>
    <col min="7" max="7" width="9.875" style="7" customWidth="1"/>
    <col min="8" max="8" width="9.375" style="7" customWidth="1"/>
    <col min="9" max="9" width="5.75" style="7" customWidth="1"/>
    <col min="10" max="10" width="50.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435</v>
      </c>
      <c r="E2" s="16" t="s">
        <v>68</v>
      </c>
      <c r="F2" s="9" t="s">
        <v>53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5</v>
      </c>
      <c r="D5" s="2" t="s">
        <v>436</v>
      </c>
      <c r="E5" s="4">
        <v>600</v>
      </c>
      <c r="F5" s="37"/>
      <c r="G5" s="3">
        <f>E5-F5</f>
        <v>600</v>
      </c>
      <c r="H5" s="2" t="s">
        <v>443</v>
      </c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572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437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438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9.75" style="7" customWidth="1"/>
    <col min="5" max="5" width="9.875" style="7" customWidth="1"/>
    <col min="6" max="6" width="14.125" style="7" customWidth="1"/>
    <col min="7" max="7" width="9.875" style="7" customWidth="1"/>
    <col min="8" max="8" width="9" style="7" customWidth="1"/>
    <col min="9" max="9" width="5.75" style="7" customWidth="1"/>
    <col min="10" max="10" width="49.6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435</v>
      </c>
      <c r="E2" s="16" t="s">
        <v>68</v>
      </c>
      <c r="F2" s="9" t="s">
        <v>54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5</v>
      </c>
      <c r="D5" s="2" t="s">
        <v>441</v>
      </c>
      <c r="E5" s="4">
        <v>600</v>
      </c>
      <c r="F5" s="37"/>
      <c r="G5" s="3">
        <f>E5-F5</f>
        <v>600</v>
      </c>
      <c r="H5" s="2" t="s">
        <v>443</v>
      </c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573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442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438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41"/>
  <sheetViews>
    <sheetView workbookViewId="0">
      <selection activeCell="F12" sqref="F12"/>
    </sheetView>
  </sheetViews>
  <sheetFormatPr defaultRowHeight="12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44.1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394</v>
      </c>
      <c r="E2" s="16" t="s">
        <v>68</v>
      </c>
      <c r="F2" s="9" t="s">
        <v>86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13</v>
      </c>
      <c r="B5" s="6">
        <v>12</v>
      </c>
      <c r="C5" s="6">
        <v>9</v>
      </c>
      <c r="D5" s="2" t="s">
        <v>159</v>
      </c>
      <c r="E5" s="4">
        <v>1000</v>
      </c>
      <c r="F5" s="37"/>
      <c r="G5" s="43">
        <f>E5-F5</f>
        <v>1000</v>
      </c>
      <c r="H5" s="2" t="s">
        <v>160</v>
      </c>
      <c r="I5" s="5"/>
      <c r="J5" s="6" t="s">
        <v>163</v>
      </c>
    </row>
    <row r="6" spans="1:10" ht="14.25" customHeight="1">
      <c r="A6" s="6">
        <v>13</v>
      </c>
      <c r="B6" s="6">
        <v>12</v>
      </c>
      <c r="C6" s="6">
        <v>17</v>
      </c>
      <c r="D6" s="2" t="s">
        <v>161</v>
      </c>
      <c r="E6" s="4"/>
      <c r="F6" s="37">
        <v>280</v>
      </c>
      <c r="G6" s="43">
        <f t="shared" ref="G6:G24" si="0">G5+E6-F6</f>
        <v>720</v>
      </c>
      <c r="H6" s="2" t="s">
        <v>153</v>
      </c>
      <c r="I6" s="5"/>
      <c r="J6" s="6" t="s">
        <v>162</v>
      </c>
    </row>
    <row r="7" spans="1:10" ht="14.25" customHeight="1">
      <c r="A7" s="6">
        <v>14</v>
      </c>
      <c r="B7" s="6">
        <v>3</v>
      </c>
      <c r="C7" s="6">
        <v>11</v>
      </c>
      <c r="D7" s="2" t="s">
        <v>179</v>
      </c>
      <c r="E7" s="4"/>
      <c r="F7" s="37">
        <v>240</v>
      </c>
      <c r="G7" s="43">
        <f t="shared" si="0"/>
        <v>480</v>
      </c>
      <c r="H7" s="2" t="s">
        <v>153</v>
      </c>
      <c r="I7" s="5"/>
      <c r="J7" s="31" t="s">
        <v>176</v>
      </c>
    </row>
    <row r="8" spans="1:10" ht="14.25" customHeight="1">
      <c r="A8" s="6">
        <v>14</v>
      </c>
      <c r="B8" s="6">
        <v>6</v>
      </c>
      <c r="C8" s="6">
        <v>13</v>
      </c>
      <c r="D8" s="2" t="s">
        <v>213</v>
      </c>
      <c r="E8" s="4"/>
      <c r="F8" s="37">
        <v>240</v>
      </c>
      <c r="G8" s="43">
        <f t="shared" si="0"/>
        <v>240</v>
      </c>
      <c r="H8" s="2" t="s">
        <v>153</v>
      </c>
      <c r="I8" s="5"/>
      <c r="J8" s="6" t="s">
        <v>212</v>
      </c>
    </row>
    <row r="9" spans="1:10" ht="14.25" customHeight="1">
      <c r="A9" s="6">
        <v>14</v>
      </c>
      <c r="B9" s="6">
        <v>10</v>
      </c>
      <c r="C9" s="6">
        <v>30</v>
      </c>
      <c r="D9" s="2" t="s">
        <v>246</v>
      </c>
      <c r="E9" s="4"/>
      <c r="F9" s="37">
        <v>240</v>
      </c>
      <c r="G9" s="43">
        <f t="shared" si="0"/>
        <v>0</v>
      </c>
      <c r="H9" s="2" t="s">
        <v>153</v>
      </c>
      <c r="I9" s="5"/>
      <c r="J9" s="6" t="s">
        <v>245</v>
      </c>
    </row>
    <row r="10" spans="1:10" ht="14.25" customHeight="1">
      <c r="A10" s="6">
        <v>14</v>
      </c>
      <c r="B10" s="6">
        <v>11</v>
      </c>
      <c r="C10" s="6">
        <v>26</v>
      </c>
      <c r="D10" s="2" t="s">
        <v>350</v>
      </c>
      <c r="E10" s="4">
        <v>1000</v>
      </c>
      <c r="F10" s="42"/>
      <c r="G10" s="43">
        <f t="shared" si="0"/>
        <v>1000</v>
      </c>
      <c r="H10" s="2" t="s">
        <v>160</v>
      </c>
      <c r="I10" s="5"/>
      <c r="J10" s="6"/>
    </row>
    <row r="11" spans="1:10" ht="14.25" customHeight="1">
      <c r="A11" s="6">
        <v>15</v>
      </c>
      <c r="B11" s="6">
        <v>1</v>
      </c>
      <c r="C11" s="6">
        <v>6</v>
      </c>
      <c r="D11" s="2" t="s">
        <v>319</v>
      </c>
      <c r="E11" s="4"/>
      <c r="F11" s="37">
        <v>240</v>
      </c>
      <c r="G11" s="43">
        <f t="shared" si="0"/>
        <v>760</v>
      </c>
      <c r="H11" s="2" t="s">
        <v>153</v>
      </c>
      <c r="I11" s="5"/>
      <c r="J11" s="6" t="s">
        <v>327</v>
      </c>
    </row>
    <row r="12" spans="1:10" ht="14.25" customHeight="1">
      <c r="A12" s="6">
        <v>15</v>
      </c>
      <c r="B12" s="6">
        <v>4</v>
      </c>
      <c r="C12" s="6">
        <v>8</v>
      </c>
      <c r="D12" s="2" t="s">
        <v>550</v>
      </c>
      <c r="E12" s="4"/>
      <c r="F12" s="37">
        <v>240</v>
      </c>
      <c r="G12" s="43">
        <f t="shared" si="0"/>
        <v>520</v>
      </c>
      <c r="H12" s="2"/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520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520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520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520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520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520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520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520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520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520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520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520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2000</v>
      </c>
      <c r="F25" s="37">
        <f>SUM(F4:F24)</f>
        <v>1480</v>
      </c>
      <c r="G25" s="43">
        <f>E25-F25</f>
        <v>520</v>
      </c>
      <c r="H25" s="2"/>
      <c r="I25" s="5"/>
      <c r="J25" s="6"/>
    </row>
    <row r="26" spans="1:10" ht="14.25" customHeight="1">
      <c r="C26" s="15" t="s">
        <v>79</v>
      </c>
      <c r="D26" s="14">
        <f>E25</f>
        <v>2000</v>
      </c>
      <c r="F26" s="16"/>
      <c r="H26" s="16"/>
    </row>
    <row r="27" spans="1:10" ht="14.25" customHeight="1">
      <c r="C27" s="15" t="s">
        <v>80</v>
      </c>
      <c r="D27" s="14">
        <f>F25</f>
        <v>1480</v>
      </c>
      <c r="E27" s="16" t="s">
        <v>81</v>
      </c>
      <c r="F27" s="18" t="s">
        <v>158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520</v>
      </c>
      <c r="E28" s="24" t="s">
        <v>147</v>
      </c>
      <c r="F28" s="23" t="s">
        <v>157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154</v>
      </c>
      <c r="E30" s="16" t="s">
        <v>84</v>
      </c>
      <c r="F30" s="7" t="s">
        <v>156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9.125" style="7" customWidth="1"/>
    <col min="5" max="5" width="9.875" style="7" customWidth="1"/>
    <col min="6" max="6" width="12.125" style="7" customWidth="1"/>
    <col min="7" max="7" width="9.875" style="7" customWidth="1"/>
    <col min="8" max="8" width="9.25" style="7" customWidth="1"/>
    <col min="9" max="9" width="5.75" style="7" customWidth="1"/>
    <col min="10" max="10" width="51.6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435</v>
      </c>
      <c r="E2" s="16" t="s">
        <v>68</v>
      </c>
      <c r="F2" s="9" t="s">
        <v>55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5</v>
      </c>
      <c r="D5" s="2" t="s">
        <v>441</v>
      </c>
      <c r="E5" s="4">
        <v>600</v>
      </c>
      <c r="F5" s="37"/>
      <c r="G5" s="3">
        <f>E5-F5</f>
        <v>600</v>
      </c>
      <c r="H5" s="2" t="s">
        <v>443</v>
      </c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574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79</v>
      </c>
      <c r="D26" s="14">
        <f>E25</f>
        <v>600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461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300</v>
      </c>
      <c r="E28" s="15" t="s">
        <v>149</v>
      </c>
      <c r="F28" s="18" t="s">
        <v>438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9.375" style="7" customWidth="1"/>
    <col min="5" max="5" width="9.875" style="7" customWidth="1"/>
    <col min="6" max="6" width="17.625" style="7" customWidth="1"/>
    <col min="7" max="7" width="9.875" style="7" customWidth="1"/>
    <col min="8" max="8" width="7.375" style="7" customWidth="1"/>
    <col min="9" max="9" width="5.75" style="7" customWidth="1"/>
    <col min="10" max="10" width="50.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445</v>
      </c>
      <c r="E2" s="16" t="s">
        <v>68</v>
      </c>
      <c r="F2" s="9" t="s">
        <v>56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6</v>
      </c>
      <c r="D5" s="2" t="s">
        <v>448</v>
      </c>
      <c r="E5" s="4">
        <v>300</v>
      </c>
      <c r="F5" s="37"/>
      <c r="G5" s="3">
        <f>E5-F5</f>
        <v>300</v>
      </c>
      <c r="H5" s="2"/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575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300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446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8" t="s">
        <v>447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30.87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5.75" style="7" customWidth="1"/>
    <col min="10" max="10" width="50.8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445</v>
      </c>
      <c r="E2" s="16" t="s">
        <v>68</v>
      </c>
      <c r="F2" s="9" t="s">
        <v>117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6</v>
      </c>
      <c r="D5" s="2" t="s">
        <v>448</v>
      </c>
      <c r="E5" s="4">
        <v>300</v>
      </c>
      <c r="F5" s="37"/>
      <c r="G5" s="3">
        <f>E5-F5</f>
        <v>300</v>
      </c>
      <c r="H5" s="2"/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576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300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449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23" t="s">
        <v>447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8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49.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445</v>
      </c>
      <c r="E2" s="16" t="s">
        <v>68</v>
      </c>
      <c r="F2" s="9" t="s">
        <v>118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6</v>
      </c>
      <c r="D5" s="2" t="s">
        <v>448</v>
      </c>
      <c r="E5" s="4">
        <v>300</v>
      </c>
      <c r="F5" s="37"/>
      <c r="G5" s="3">
        <f>E5-F5</f>
        <v>300</v>
      </c>
      <c r="H5" s="2"/>
      <c r="I5" s="5"/>
      <c r="J5" s="6" t="s">
        <v>439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577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300</v>
      </c>
      <c r="F26" s="16"/>
      <c r="H26" s="16"/>
    </row>
    <row r="27" spans="1:10" ht="14.25" customHeight="1">
      <c r="C27" s="15" t="s">
        <v>80</v>
      </c>
      <c r="D27" s="14">
        <f>F25</f>
        <v>300</v>
      </c>
      <c r="E27" s="16" t="s">
        <v>81</v>
      </c>
      <c r="F27" s="18" t="s">
        <v>450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8" t="s">
        <v>447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:J41"/>
  <sheetViews>
    <sheetView workbookViewId="0">
      <selection activeCell="H27" sqref="H27"/>
    </sheetView>
  </sheetViews>
  <sheetFormatPr defaultRowHeight="12"/>
  <cols>
    <col min="1" max="2" width="2.875" style="7" customWidth="1"/>
    <col min="3" max="3" width="2.875" style="10" customWidth="1"/>
    <col min="4" max="4" width="34" style="7" customWidth="1"/>
    <col min="5" max="5" width="9.875" style="7" customWidth="1"/>
    <col min="6" max="6" width="13.375" style="7" customWidth="1"/>
    <col min="7" max="7" width="9.875" style="7" customWidth="1"/>
    <col min="8" max="8" width="14.625" style="7" customWidth="1"/>
    <col min="9" max="9" width="5.75" style="7" customWidth="1"/>
    <col min="10" max="10" width="47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462</v>
      </c>
      <c r="E2" s="16" t="s">
        <v>68</v>
      </c>
      <c r="F2" s="9" t="s">
        <v>119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6</v>
      </c>
      <c r="D5" s="2" t="s">
        <v>456</v>
      </c>
      <c r="E5" s="4">
        <v>960</v>
      </c>
      <c r="F5" s="37"/>
      <c r="G5" s="3">
        <f>E5-F5</f>
        <v>960</v>
      </c>
      <c r="H5" s="2" t="s">
        <v>453</v>
      </c>
      <c r="I5" s="5"/>
      <c r="J5" s="6"/>
    </row>
    <row r="6" spans="1:10" ht="14.25" customHeight="1">
      <c r="A6" s="6">
        <v>15</v>
      </c>
      <c r="B6" s="6">
        <v>4</v>
      </c>
      <c r="C6" s="6">
        <v>8</v>
      </c>
      <c r="D6" s="2" t="s">
        <v>578</v>
      </c>
      <c r="E6" s="4"/>
      <c r="F6" s="37">
        <v>240</v>
      </c>
      <c r="G6" s="3">
        <f t="shared" ref="G6:G24" si="0">G5+E6-F6</f>
        <v>720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720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720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720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720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720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720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720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720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720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720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720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720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720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720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720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720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720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720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960</v>
      </c>
      <c r="F25" s="37">
        <f>SUM(F4:F24)</f>
        <v>240</v>
      </c>
      <c r="G25" s="3">
        <f>E25-F25</f>
        <v>720</v>
      </c>
      <c r="H25" s="2"/>
      <c r="I25" s="5"/>
      <c r="J25" s="6"/>
    </row>
    <row r="26" spans="1:10" ht="14.25" customHeight="1">
      <c r="C26" s="15" t="s">
        <v>79</v>
      </c>
      <c r="D26" s="14">
        <f>E25</f>
        <v>960</v>
      </c>
      <c r="F26" s="16"/>
      <c r="H26" s="16"/>
    </row>
    <row r="27" spans="1:10" ht="23.25" customHeight="1">
      <c r="C27" s="15" t="s">
        <v>80</v>
      </c>
      <c r="D27" s="14">
        <f>F25</f>
        <v>240</v>
      </c>
      <c r="E27" s="16" t="s">
        <v>81</v>
      </c>
      <c r="F27" s="18" t="s">
        <v>454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720</v>
      </c>
      <c r="E28" s="15" t="s">
        <v>149</v>
      </c>
      <c r="F28" s="18" t="s">
        <v>455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</v>
      </c>
      <c r="B30" s="116"/>
      <c r="C30" s="116"/>
      <c r="D30" s="7" t="s">
        <v>198</v>
      </c>
      <c r="E30" s="16" t="s">
        <v>12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:J41"/>
  <sheetViews>
    <sheetView workbookViewId="0">
      <selection activeCell="J25" sqref="J25"/>
    </sheetView>
  </sheetViews>
  <sheetFormatPr defaultRowHeight="12"/>
  <cols>
    <col min="1" max="2" width="2.875" style="7" customWidth="1"/>
    <col min="3" max="3" width="2.875" style="10" customWidth="1"/>
    <col min="4" max="4" width="37.125" style="7" customWidth="1"/>
    <col min="5" max="5" width="9.875" style="7" customWidth="1"/>
    <col min="6" max="6" width="8" style="7" customWidth="1"/>
    <col min="7" max="7" width="10.5" style="7" customWidth="1"/>
    <col min="8" max="8" width="12.375" style="7" customWidth="1"/>
    <col min="9" max="9" width="5.75" style="7" customWidth="1"/>
    <col min="10" max="10" width="49.625" style="7" customWidth="1"/>
    <col min="11" max="16384" width="9" style="7"/>
  </cols>
  <sheetData>
    <row r="1" spans="1:10" ht="30.75" customHeight="1">
      <c r="A1" s="112" t="s">
        <v>92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19</v>
      </c>
      <c r="B2" s="113"/>
      <c r="C2" s="113"/>
      <c r="D2" s="12" t="s">
        <v>457</v>
      </c>
      <c r="E2" s="16" t="s">
        <v>93</v>
      </c>
      <c r="F2" s="9" t="s">
        <v>120</v>
      </c>
      <c r="G2" s="11"/>
      <c r="H2" s="26"/>
      <c r="I2" s="26"/>
    </row>
    <row r="3" spans="1:10" ht="12" customHeight="1">
      <c r="A3" s="117" t="s">
        <v>20</v>
      </c>
      <c r="B3" s="117"/>
      <c r="C3" s="117"/>
      <c r="D3" s="114" t="s">
        <v>21</v>
      </c>
      <c r="E3" s="114" t="s">
        <v>22</v>
      </c>
      <c r="F3" s="114" t="s">
        <v>23</v>
      </c>
      <c r="G3" s="114" t="s">
        <v>24</v>
      </c>
      <c r="H3" s="114" t="s">
        <v>0</v>
      </c>
      <c r="I3" s="114" t="s">
        <v>1</v>
      </c>
      <c r="J3" s="114" t="s">
        <v>25</v>
      </c>
    </row>
    <row r="4" spans="1:10" ht="12" customHeight="1">
      <c r="A4" s="25" t="s">
        <v>94</v>
      </c>
      <c r="B4" s="25" t="s">
        <v>95</v>
      </c>
      <c r="C4" s="22" t="s">
        <v>96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6</v>
      </c>
      <c r="D5" s="2" t="s">
        <v>460</v>
      </c>
      <c r="E5" s="4">
        <v>600</v>
      </c>
      <c r="F5" s="37"/>
      <c r="G5" s="3">
        <f>E5-F5</f>
        <v>600</v>
      </c>
      <c r="H5" s="2"/>
      <c r="I5" s="5"/>
      <c r="J5" s="6"/>
    </row>
    <row r="6" spans="1:10" ht="14.25" customHeight="1">
      <c r="A6" s="6">
        <v>15</v>
      </c>
      <c r="B6" s="6">
        <v>4</v>
      </c>
      <c r="C6" s="6">
        <v>8</v>
      </c>
      <c r="D6" s="2" t="s">
        <v>579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26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27</v>
      </c>
      <c r="D26" s="14">
        <f>E25</f>
        <v>600</v>
      </c>
      <c r="F26" s="16"/>
      <c r="H26" s="16"/>
    </row>
    <row r="27" spans="1:10" ht="27.75" customHeight="1">
      <c r="C27" s="15" t="s">
        <v>28</v>
      </c>
      <c r="D27" s="14">
        <f>F25</f>
        <v>300</v>
      </c>
      <c r="E27" s="16" t="s">
        <v>97</v>
      </c>
      <c r="F27" s="18" t="s">
        <v>459</v>
      </c>
      <c r="G27" s="18"/>
      <c r="H27" s="18"/>
      <c r="I27" s="18"/>
      <c r="J27" s="18"/>
    </row>
    <row r="28" spans="1:10" ht="14.25" customHeight="1">
      <c r="C28" s="15" t="s">
        <v>29</v>
      </c>
      <c r="D28" s="14">
        <f>G25</f>
        <v>300</v>
      </c>
      <c r="E28" s="15" t="s">
        <v>149</v>
      </c>
      <c r="F28" s="18" t="s">
        <v>458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30</v>
      </c>
      <c r="B30" s="116"/>
      <c r="C30" s="116"/>
      <c r="D30" s="7" t="s">
        <v>198</v>
      </c>
      <c r="E30" s="16" t="s">
        <v>31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J41"/>
  <sheetViews>
    <sheetView workbookViewId="0">
      <selection activeCell="F5" sqref="F5:F25"/>
    </sheetView>
  </sheetViews>
  <sheetFormatPr defaultRowHeight="12"/>
  <cols>
    <col min="1" max="2" width="2.875" style="7" customWidth="1"/>
    <col min="3" max="3" width="2.875" style="10" customWidth="1"/>
    <col min="4" max="4" width="29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99</v>
      </c>
      <c r="B2" s="113"/>
      <c r="C2" s="113"/>
      <c r="D2" s="12" t="s">
        <v>467</v>
      </c>
      <c r="E2" s="16" t="s">
        <v>100</v>
      </c>
      <c r="F2" s="9" t="s">
        <v>121</v>
      </c>
      <c r="G2" s="11"/>
      <c r="H2" s="26"/>
      <c r="I2" s="26"/>
    </row>
    <row r="3" spans="1:10" ht="12" customHeight="1">
      <c r="A3" s="117" t="s">
        <v>101</v>
      </c>
      <c r="B3" s="117"/>
      <c r="C3" s="117"/>
      <c r="D3" s="114" t="s">
        <v>102</v>
      </c>
      <c r="E3" s="114" t="s">
        <v>103</v>
      </c>
      <c r="F3" s="114" t="s">
        <v>104</v>
      </c>
      <c r="G3" s="114" t="s">
        <v>105</v>
      </c>
      <c r="H3" s="114" t="s">
        <v>0</v>
      </c>
      <c r="I3" s="114" t="s">
        <v>1</v>
      </c>
      <c r="J3" s="114" t="s">
        <v>106</v>
      </c>
    </row>
    <row r="4" spans="1:10" ht="12" customHeight="1">
      <c r="A4" s="25" t="s">
        <v>107</v>
      </c>
      <c r="B4" s="25" t="s">
        <v>108</v>
      </c>
      <c r="C4" s="22" t="s">
        <v>109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13</v>
      </c>
      <c r="D5" s="2" t="s">
        <v>468</v>
      </c>
      <c r="E5" s="4">
        <v>300</v>
      </c>
      <c r="F5" s="37"/>
      <c r="G5" s="3">
        <f>E5-F5</f>
        <v>300</v>
      </c>
      <c r="H5" s="2" t="s">
        <v>239</v>
      </c>
      <c r="I5" s="5"/>
      <c r="J5" s="6" t="s">
        <v>469</v>
      </c>
    </row>
    <row r="6" spans="1:10" ht="14.25" customHeight="1">
      <c r="A6" s="6">
        <v>15</v>
      </c>
      <c r="B6" s="6">
        <v>4</v>
      </c>
      <c r="C6" s="6">
        <v>8</v>
      </c>
      <c r="D6" s="2" t="s">
        <v>580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110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111</v>
      </c>
      <c r="D26" s="14">
        <f>E25</f>
        <v>300</v>
      </c>
      <c r="F26" s="16"/>
      <c r="H26" s="16"/>
    </row>
    <row r="27" spans="1:10" ht="14.25" customHeight="1">
      <c r="C27" s="15" t="s">
        <v>112</v>
      </c>
      <c r="D27" s="14">
        <f>F25</f>
        <v>300</v>
      </c>
      <c r="E27" s="16" t="s">
        <v>113</v>
      </c>
      <c r="F27" s="18" t="s">
        <v>503</v>
      </c>
      <c r="G27" s="18"/>
      <c r="H27" s="18"/>
      <c r="I27" s="18"/>
      <c r="J27" s="18"/>
    </row>
    <row r="28" spans="1:10" ht="14.25" customHeight="1">
      <c r="C28" s="15" t="s">
        <v>114</v>
      </c>
      <c r="D28" s="14">
        <f>G25</f>
        <v>0</v>
      </c>
      <c r="E28" s="15" t="s">
        <v>149</v>
      </c>
      <c r="F28" s="18" t="s">
        <v>466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115</v>
      </c>
      <c r="B30" s="116"/>
      <c r="C30" s="116"/>
      <c r="D30" s="7" t="s">
        <v>198</v>
      </c>
      <c r="E30" s="16" t="s">
        <v>116</v>
      </c>
      <c r="F30" s="7" t="s">
        <v>198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9.12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50" style="7" customWidth="1"/>
    <col min="11" max="16384" width="9" style="7"/>
  </cols>
  <sheetData>
    <row r="1" spans="1:10" ht="30.75" customHeight="1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99</v>
      </c>
      <c r="B2" s="113"/>
      <c r="C2" s="113"/>
      <c r="D2" s="12" t="s">
        <v>470</v>
      </c>
      <c r="E2" s="16" t="s">
        <v>100</v>
      </c>
      <c r="F2" s="9" t="s">
        <v>122</v>
      </c>
      <c r="G2" s="11"/>
      <c r="H2" s="26"/>
      <c r="I2" s="26"/>
    </row>
    <row r="3" spans="1:10" ht="12" customHeight="1">
      <c r="A3" s="117" t="s">
        <v>101</v>
      </c>
      <c r="B3" s="117"/>
      <c r="C3" s="117"/>
      <c r="D3" s="114" t="s">
        <v>102</v>
      </c>
      <c r="E3" s="114" t="s">
        <v>103</v>
      </c>
      <c r="F3" s="114" t="s">
        <v>104</v>
      </c>
      <c r="G3" s="114" t="s">
        <v>105</v>
      </c>
      <c r="H3" s="114" t="s">
        <v>0</v>
      </c>
      <c r="I3" s="114" t="s">
        <v>1</v>
      </c>
      <c r="J3" s="114" t="s">
        <v>106</v>
      </c>
    </row>
    <row r="4" spans="1:10" ht="12" customHeight="1">
      <c r="A4" s="25" t="s">
        <v>107</v>
      </c>
      <c r="B4" s="25" t="s">
        <v>108</v>
      </c>
      <c r="C4" s="22" t="s">
        <v>109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13</v>
      </c>
      <c r="D5" s="2" t="s">
        <v>471</v>
      </c>
      <c r="E5" s="4">
        <v>300</v>
      </c>
      <c r="F5" s="37"/>
      <c r="G5" s="3">
        <f>E5-F5</f>
        <v>300</v>
      </c>
      <c r="H5" s="2"/>
      <c r="I5" s="5"/>
      <c r="J5" s="6" t="s">
        <v>472</v>
      </c>
    </row>
    <row r="6" spans="1:10" ht="14.25" customHeight="1">
      <c r="A6" s="6">
        <v>15</v>
      </c>
      <c r="B6" s="6">
        <v>4</v>
      </c>
      <c r="C6" s="6">
        <v>8</v>
      </c>
      <c r="D6" s="2" t="s">
        <v>581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110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111</v>
      </c>
      <c r="D26" s="14">
        <f>E25</f>
        <v>300</v>
      </c>
      <c r="F26" s="16"/>
      <c r="H26" s="16"/>
    </row>
    <row r="27" spans="1:10" ht="14.25" customHeight="1">
      <c r="C27" s="15" t="s">
        <v>112</v>
      </c>
      <c r="D27" s="14">
        <f>F25</f>
        <v>300</v>
      </c>
      <c r="E27" s="16" t="s">
        <v>113</v>
      </c>
      <c r="F27" s="18" t="s">
        <v>501</v>
      </c>
      <c r="G27" s="18"/>
      <c r="H27" s="18"/>
      <c r="I27" s="18"/>
      <c r="J27" s="18"/>
    </row>
    <row r="28" spans="1:10" ht="14.25" customHeight="1">
      <c r="C28" s="15" t="s">
        <v>114</v>
      </c>
      <c r="D28" s="14">
        <f>G25</f>
        <v>0</v>
      </c>
      <c r="E28" s="15" t="s">
        <v>149</v>
      </c>
      <c r="F28" s="18" t="s">
        <v>466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115</v>
      </c>
      <c r="B30" s="116"/>
      <c r="C30" s="116"/>
      <c r="D30" s="7" t="s">
        <v>198</v>
      </c>
      <c r="E30" s="16" t="s">
        <v>116</v>
      </c>
      <c r="F30" s="7" t="s">
        <v>198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J41"/>
  <sheetViews>
    <sheetView workbookViewId="0">
      <selection activeCell="J6" sqref="J6"/>
    </sheetView>
  </sheetViews>
  <sheetFormatPr defaultRowHeight="12"/>
  <cols>
    <col min="1" max="2" width="2.875" style="7" customWidth="1"/>
    <col min="3" max="3" width="2.875" style="10" customWidth="1"/>
    <col min="4" max="4" width="28.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99</v>
      </c>
      <c r="B2" s="113"/>
      <c r="C2" s="113"/>
      <c r="D2" s="12" t="s">
        <v>470</v>
      </c>
      <c r="E2" s="16" t="s">
        <v>100</v>
      </c>
      <c r="F2" s="9" t="s">
        <v>123</v>
      </c>
      <c r="G2" s="11"/>
      <c r="H2" s="26"/>
      <c r="I2" s="26"/>
    </row>
    <row r="3" spans="1:10" ht="12" customHeight="1">
      <c r="A3" s="117" t="s">
        <v>101</v>
      </c>
      <c r="B3" s="117"/>
      <c r="C3" s="117"/>
      <c r="D3" s="114" t="s">
        <v>102</v>
      </c>
      <c r="E3" s="114" t="s">
        <v>103</v>
      </c>
      <c r="F3" s="114" t="s">
        <v>104</v>
      </c>
      <c r="G3" s="114" t="s">
        <v>105</v>
      </c>
      <c r="H3" s="114" t="s">
        <v>0</v>
      </c>
      <c r="I3" s="114" t="s">
        <v>1</v>
      </c>
      <c r="J3" s="114" t="s">
        <v>106</v>
      </c>
    </row>
    <row r="4" spans="1:10" ht="12" customHeight="1">
      <c r="A4" s="25" t="s">
        <v>107</v>
      </c>
      <c r="B4" s="25" t="s">
        <v>108</v>
      </c>
      <c r="C4" s="22" t="s">
        <v>109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13</v>
      </c>
      <c r="D5" s="2" t="s">
        <v>474</v>
      </c>
      <c r="E5" s="4">
        <v>300</v>
      </c>
      <c r="F5" s="37"/>
      <c r="G5" s="3">
        <f>E5-F5</f>
        <v>300</v>
      </c>
      <c r="H5" s="2"/>
      <c r="I5" s="5"/>
      <c r="J5" s="6" t="s">
        <v>472</v>
      </c>
    </row>
    <row r="6" spans="1:10" ht="14.25" customHeight="1">
      <c r="A6" s="6">
        <v>15</v>
      </c>
      <c r="B6" s="6">
        <v>4</v>
      </c>
      <c r="C6" s="6">
        <v>8</v>
      </c>
      <c r="D6" s="2" t="s">
        <v>582</v>
      </c>
      <c r="E6" s="4"/>
      <c r="F6" s="37">
        <v>300</v>
      </c>
      <c r="G6" s="3">
        <f t="shared" ref="G6:G24" si="0">G5+E6-F6</f>
        <v>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0</v>
      </c>
      <c r="H24" s="2"/>
      <c r="I24" s="6"/>
      <c r="J24" s="6"/>
    </row>
    <row r="25" spans="1:10" ht="14.25" customHeight="1">
      <c r="A25" s="118" t="s">
        <v>110</v>
      </c>
      <c r="B25" s="118"/>
      <c r="C25" s="118"/>
      <c r="D25" s="2"/>
      <c r="E25" s="4">
        <f>SUM(E4:E24)</f>
        <v>300</v>
      </c>
      <c r="F25" s="37">
        <f>SUM(F4:F24)</f>
        <v>300</v>
      </c>
      <c r="G25" s="3">
        <f>E25-F25</f>
        <v>0</v>
      </c>
      <c r="H25" s="2"/>
      <c r="I25" s="5"/>
      <c r="J25" s="6"/>
    </row>
    <row r="26" spans="1:10" ht="14.25" customHeight="1">
      <c r="C26" s="15" t="s">
        <v>111</v>
      </c>
      <c r="D26" s="14">
        <f>E25</f>
        <v>300</v>
      </c>
      <c r="F26" s="16"/>
      <c r="H26" s="16"/>
    </row>
    <row r="27" spans="1:10" ht="14.25" customHeight="1">
      <c r="C27" s="15" t="s">
        <v>112</v>
      </c>
      <c r="D27" s="14">
        <f>F25</f>
        <v>300</v>
      </c>
      <c r="E27" s="16" t="s">
        <v>113</v>
      </c>
      <c r="F27" s="18" t="s">
        <v>502</v>
      </c>
      <c r="G27" s="18"/>
      <c r="H27" s="18"/>
      <c r="I27" s="18"/>
      <c r="J27" s="18"/>
    </row>
    <row r="28" spans="1:10" ht="14.25" customHeight="1">
      <c r="C28" s="15" t="s">
        <v>114</v>
      </c>
      <c r="D28" s="14">
        <f>G25</f>
        <v>0</v>
      </c>
      <c r="E28" s="15" t="s">
        <v>149</v>
      </c>
      <c r="F28" s="18" t="s">
        <v>466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115</v>
      </c>
      <c r="B30" s="116"/>
      <c r="C30" s="116"/>
      <c r="D30" s="7" t="s">
        <v>198</v>
      </c>
      <c r="E30" s="16" t="s">
        <v>116</v>
      </c>
      <c r="F30" s="7" t="s">
        <v>198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J41"/>
  <sheetViews>
    <sheetView workbookViewId="0">
      <selection activeCell="J22" sqref="J22"/>
    </sheetView>
  </sheetViews>
  <sheetFormatPr defaultRowHeight="12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7" customWidth="1"/>
    <col min="7" max="7" width="9.875" style="7" customWidth="1"/>
    <col min="8" max="8" width="7.625" style="7" customWidth="1"/>
    <col min="9" max="9" width="12" style="7" customWidth="1"/>
    <col min="10" max="10" width="48.75" style="7" customWidth="1"/>
    <col min="11" max="16384" width="9" style="7"/>
  </cols>
  <sheetData>
    <row r="1" spans="1:10" ht="30.75" customHeight="1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99</v>
      </c>
      <c r="B2" s="113"/>
      <c r="C2" s="113"/>
      <c r="D2" s="12" t="s">
        <v>476</v>
      </c>
      <c r="E2" s="16" t="s">
        <v>100</v>
      </c>
      <c r="F2" s="9" t="s">
        <v>124</v>
      </c>
      <c r="G2" s="11"/>
      <c r="H2" s="26"/>
      <c r="I2" s="26"/>
    </row>
    <row r="3" spans="1:10" ht="12" customHeight="1">
      <c r="A3" s="117" t="s">
        <v>101</v>
      </c>
      <c r="B3" s="117"/>
      <c r="C3" s="117"/>
      <c r="D3" s="114" t="s">
        <v>102</v>
      </c>
      <c r="E3" s="114" t="s">
        <v>103</v>
      </c>
      <c r="F3" s="114" t="s">
        <v>104</v>
      </c>
      <c r="G3" s="114" t="s">
        <v>105</v>
      </c>
      <c r="H3" s="114" t="s">
        <v>0</v>
      </c>
      <c r="I3" s="114" t="s">
        <v>1</v>
      </c>
      <c r="J3" s="114" t="s">
        <v>106</v>
      </c>
    </row>
    <row r="4" spans="1:10" ht="12" customHeight="1">
      <c r="A4" s="25" t="s">
        <v>107</v>
      </c>
      <c r="B4" s="25" t="s">
        <v>108</v>
      </c>
      <c r="C4" s="22" t="s">
        <v>109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3</v>
      </c>
      <c r="C5" s="6">
        <v>22</v>
      </c>
      <c r="D5" s="2" t="s">
        <v>477</v>
      </c>
      <c r="E5" s="4">
        <v>600</v>
      </c>
      <c r="F5" s="37"/>
      <c r="G5" s="3">
        <f>E5-F5</f>
        <v>600</v>
      </c>
      <c r="H5" s="51" t="s">
        <v>239</v>
      </c>
      <c r="J5" s="2" t="s">
        <v>478</v>
      </c>
    </row>
    <row r="6" spans="1:10" ht="14.25" customHeight="1">
      <c r="A6" s="6">
        <v>15</v>
      </c>
      <c r="B6" s="6">
        <v>4</v>
      </c>
      <c r="C6" s="6">
        <v>8</v>
      </c>
      <c r="D6" s="2" t="s">
        <v>583</v>
      </c>
      <c r="E6" s="4"/>
      <c r="F6" s="37">
        <v>300</v>
      </c>
      <c r="G6" s="3">
        <f t="shared" ref="G6:G24" si="0">G5+E6-F6</f>
        <v>300</v>
      </c>
      <c r="H6" s="2"/>
      <c r="I6" s="5"/>
      <c r="J6" s="6" t="s">
        <v>549</v>
      </c>
    </row>
    <row r="7" spans="1:10" ht="14.25" customHeight="1">
      <c r="A7" s="6"/>
      <c r="B7" s="6"/>
      <c r="C7" s="6"/>
      <c r="D7" s="2"/>
      <c r="E7" s="4"/>
      <c r="F7" s="37"/>
      <c r="G7" s="3">
        <f t="shared" si="0"/>
        <v>300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300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300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300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300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300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300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300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300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300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300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300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300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300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300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300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300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300</v>
      </c>
      <c r="H24" s="2"/>
      <c r="I24" s="6"/>
      <c r="J24" s="6"/>
    </row>
    <row r="25" spans="1:10" ht="14.25" customHeight="1">
      <c r="A25" s="118" t="s">
        <v>110</v>
      </c>
      <c r="B25" s="118"/>
      <c r="C25" s="118"/>
      <c r="D25" s="2"/>
      <c r="E25" s="4">
        <f>SUM(E4:E24)</f>
        <v>600</v>
      </c>
      <c r="F25" s="37">
        <f>SUM(F4:F24)</f>
        <v>300</v>
      </c>
      <c r="G25" s="3">
        <f>E25-F25</f>
        <v>300</v>
      </c>
      <c r="H25" s="2"/>
      <c r="I25" s="5"/>
      <c r="J25" s="6"/>
    </row>
    <row r="26" spans="1:10" ht="14.25" customHeight="1">
      <c r="C26" s="15" t="s">
        <v>111</v>
      </c>
      <c r="D26" s="14">
        <f>E25</f>
        <v>600</v>
      </c>
      <c r="F26" s="16"/>
      <c r="H26" s="16"/>
    </row>
    <row r="27" spans="1:10" ht="14.25" customHeight="1">
      <c r="C27" s="15" t="s">
        <v>112</v>
      </c>
      <c r="D27" s="14">
        <f>F25</f>
        <v>300</v>
      </c>
      <c r="E27" s="16" t="s">
        <v>113</v>
      </c>
      <c r="F27" s="18" t="s">
        <v>479</v>
      </c>
      <c r="G27" s="18"/>
      <c r="H27" s="18"/>
      <c r="I27" s="18"/>
      <c r="J27" s="18"/>
    </row>
    <row r="28" spans="1:10" ht="14.25" customHeight="1">
      <c r="C28" s="15" t="s">
        <v>114</v>
      </c>
      <c r="D28" s="14">
        <f>G25</f>
        <v>300</v>
      </c>
      <c r="E28" s="15" t="s">
        <v>149</v>
      </c>
      <c r="F28" s="18" t="s">
        <v>382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115</v>
      </c>
      <c r="B30" s="116"/>
      <c r="C30" s="116"/>
      <c r="D30" s="7" t="s">
        <v>480</v>
      </c>
      <c r="E30" s="16" t="s">
        <v>116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41"/>
  <sheetViews>
    <sheetView workbookViewId="0">
      <selection activeCell="F12" sqref="F12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10.5" style="7" customWidth="1"/>
    <col min="6" max="6" width="13.5" style="7" customWidth="1"/>
    <col min="7" max="7" width="14.75" style="7" customWidth="1"/>
    <col min="8" max="8" width="7.375" style="7" customWidth="1"/>
    <col min="9" max="9" width="5.75" style="7" customWidth="1"/>
    <col min="10" max="10" width="43.8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394</v>
      </c>
      <c r="E2" s="16" t="s">
        <v>68</v>
      </c>
      <c r="F2" s="9" t="s">
        <v>168</v>
      </c>
      <c r="G2" s="11"/>
      <c r="H2" s="26"/>
      <c r="I2" s="26"/>
    </row>
    <row r="3" spans="1:10" ht="12" customHeight="1">
      <c r="A3" s="119" t="s">
        <v>69</v>
      </c>
      <c r="B3" s="120"/>
      <c r="C3" s="121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13</v>
      </c>
      <c r="B5" s="6">
        <v>12</v>
      </c>
      <c r="C5" s="6">
        <v>9</v>
      </c>
      <c r="D5" s="2" t="s">
        <v>165</v>
      </c>
      <c r="E5" s="4">
        <v>1000</v>
      </c>
      <c r="F5" s="37"/>
      <c r="G5" s="43">
        <f>E5-F5</f>
        <v>1000</v>
      </c>
      <c r="H5" s="2" t="s">
        <v>160</v>
      </c>
      <c r="I5" s="5"/>
      <c r="J5" s="6" t="s">
        <v>163</v>
      </c>
    </row>
    <row r="6" spans="1:10" ht="14.25" customHeight="1">
      <c r="A6" s="6">
        <v>13</v>
      </c>
      <c r="B6" s="6">
        <v>12</v>
      </c>
      <c r="C6" s="6">
        <v>17</v>
      </c>
      <c r="D6" s="2" t="s">
        <v>166</v>
      </c>
      <c r="E6" s="4"/>
      <c r="F6" s="37">
        <v>280</v>
      </c>
      <c r="G6" s="43">
        <f t="shared" ref="G6:G24" si="0">G5+E6-F6</f>
        <v>720</v>
      </c>
      <c r="H6" s="2" t="s">
        <v>153</v>
      </c>
      <c r="I6" s="5"/>
      <c r="J6" s="6" t="s">
        <v>162</v>
      </c>
    </row>
    <row r="7" spans="1:10" ht="14.25" customHeight="1">
      <c r="A7" s="6">
        <v>14</v>
      </c>
      <c r="B7" s="6">
        <v>3</v>
      </c>
      <c r="C7" s="6">
        <v>11</v>
      </c>
      <c r="D7" s="2" t="s">
        <v>180</v>
      </c>
      <c r="E7" s="4"/>
      <c r="F7" s="37">
        <v>240</v>
      </c>
      <c r="G7" s="43">
        <f t="shared" si="0"/>
        <v>480</v>
      </c>
      <c r="H7" s="2" t="s">
        <v>153</v>
      </c>
      <c r="I7" s="5"/>
      <c r="J7" s="31" t="s">
        <v>175</v>
      </c>
    </row>
    <row r="8" spans="1:10" ht="14.25" customHeight="1">
      <c r="A8" s="6">
        <v>14</v>
      </c>
      <c r="B8" s="6">
        <v>6</v>
      </c>
      <c r="C8" s="6">
        <v>13</v>
      </c>
      <c r="D8" s="2" t="s">
        <v>214</v>
      </c>
      <c r="E8" s="4"/>
      <c r="F8" s="37">
        <v>240</v>
      </c>
      <c r="G8" s="43">
        <f t="shared" si="0"/>
        <v>240</v>
      </c>
      <c r="H8" s="2" t="s">
        <v>153</v>
      </c>
      <c r="I8" s="5"/>
      <c r="J8" s="6" t="s">
        <v>212</v>
      </c>
    </row>
    <row r="9" spans="1:10" ht="14.25" customHeight="1">
      <c r="A9" s="6">
        <v>14</v>
      </c>
      <c r="B9" s="6">
        <v>10</v>
      </c>
      <c r="C9" s="6">
        <v>30</v>
      </c>
      <c r="D9" s="2" t="s">
        <v>247</v>
      </c>
      <c r="E9" s="4"/>
      <c r="F9" s="37">
        <v>240</v>
      </c>
      <c r="G9" s="43">
        <f t="shared" si="0"/>
        <v>0</v>
      </c>
      <c r="H9" s="2" t="s">
        <v>153</v>
      </c>
      <c r="I9" s="5"/>
      <c r="J9" s="6" t="s">
        <v>245</v>
      </c>
    </row>
    <row r="10" spans="1:10" ht="14.25" customHeight="1">
      <c r="A10" s="6">
        <v>14</v>
      </c>
      <c r="B10" s="6">
        <v>11</v>
      </c>
      <c r="C10" s="6">
        <v>26</v>
      </c>
      <c r="D10" s="2" t="s">
        <v>351</v>
      </c>
      <c r="E10" s="4">
        <v>1000</v>
      </c>
      <c r="F10" s="42"/>
      <c r="G10" s="43">
        <f t="shared" si="0"/>
        <v>1000</v>
      </c>
      <c r="H10" s="2" t="s">
        <v>160</v>
      </c>
      <c r="I10" s="5"/>
      <c r="J10" s="6"/>
    </row>
    <row r="11" spans="1:10" ht="14.25" customHeight="1">
      <c r="A11" s="6">
        <v>15</v>
      </c>
      <c r="B11" s="6">
        <v>1</v>
      </c>
      <c r="C11" s="6">
        <v>6</v>
      </c>
      <c r="D11" s="2" t="s">
        <v>320</v>
      </c>
      <c r="E11" s="4"/>
      <c r="F11" s="37">
        <v>240</v>
      </c>
      <c r="G11" s="43">
        <f t="shared" si="0"/>
        <v>760</v>
      </c>
      <c r="H11" s="2" t="s">
        <v>153</v>
      </c>
      <c r="I11" s="5"/>
      <c r="J11" s="6" t="s">
        <v>327</v>
      </c>
    </row>
    <row r="12" spans="1:10" ht="14.25" customHeight="1">
      <c r="A12" s="6">
        <v>15</v>
      </c>
      <c r="B12" s="6">
        <v>4</v>
      </c>
      <c r="C12" s="6">
        <v>8</v>
      </c>
      <c r="D12" s="2" t="s">
        <v>551</v>
      </c>
      <c r="E12" s="4"/>
      <c r="F12" s="37">
        <v>240</v>
      </c>
      <c r="G12" s="43">
        <f t="shared" si="0"/>
        <v>520</v>
      </c>
      <c r="H12" s="2"/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520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520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520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520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520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520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520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520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520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520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520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520</v>
      </c>
      <c r="H24" s="2"/>
      <c r="I24" s="6"/>
      <c r="J24" s="6"/>
    </row>
    <row r="25" spans="1:10" ht="14.25" customHeight="1">
      <c r="A25" s="118" t="s">
        <v>7</v>
      </c>
      <c r="B25" s="118"/>
      <c r="C25" s="118"/>
      <c r="D25" s="2"/>
      <c r="E25" s="4">
        <f>SUM(E4:E24)</f>
        <v>2000</v>
      </c>
      <c r="F25" s="37">
        <f>SUM(F4:F24)</f>
        <v>1480</v>
      </c>
      <c r="G25" s="43">
        <f>E25-F25</f>
        <v>520</v>
      </c>
      <c r="H25" s="2"/>
      <c r="I25" s="5"/>
      <c r="J25" s="6"/>
    </row>
    <row r="26" spans="1:10" ht="11.25" customHeight="1">
      <c r="C26" s="15" t="s">
        <v>79</v>
      </c>
      <c r="D26" s="14">
        <f>E25</f>
        <v>2000</v>
      </c>
      <c r="F26" s="16"/>
      <c r="H26" s="16"/>
    </row>
    <row r="27" spans="1:10" ht="18.75" customHeight="1">
      <c r="C27" s="15" t="s">
        <v>80</v>
      </c>
      <c r="D27" s="14">
        <f>F25</f>
        <v>1480</v>
      </c>
      <c r="E27" s="16" t="s">
        <v>81</v>
      </c>
      <c r="F27" s="23" t="s">
        <v>164</v>
      </c>
      <c r="G27" s="23"/>
      <c r="H27" s="23"/>
      <c r="I27" s="23"/>
      <c r="J27" s="23"/>
    </row>
    <row r="28" spans="1:10" ht="14.25" customHeight="1">
      <c r="C28" s="15" t="s">
        <v>82</v>
      </c>
      <c r="D28" s="14">
        <f>G25</f>
        <v>520</v>
      </c>
      <c r="E28" s="24" t="s">
        <v>147</v>
      </c>
      <c r="F28" s="18" t="s">
        <v>157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154</v>
      </c>
      <c r="E30" s="16" t="s">
        <v>84</v>
      </c>
      <c r="F30" s="7" t="s">
        <v>156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/>
  <dimension ref="A1:J41"/>
  <sheetViews>
    <sheetView workbookViewId="0">
      <selection activeCell="D10" sqref="D10"/>
    </sheetView>
  </sheetViews>
  <sheetFormatPr defaultRowHeight="12"/>
  <cols>
    <col min="1" max="2" width="2.875" style="7" customWidth="1"/>
    <col min="3" max="3" width="2.875" style="10" customWidth="1"/>
    <col min="4" max="4" width="31.125" style="7" customWidth="1"/>
    <col min="5" max="5" width="9.875" style="7" customWidth="1"/>
    <col min="6" max="6" width="12.5" style="7" customWidth="1"/>
    <col min="7" max="7" width="9.875" style="7" customWidth="1"/>
    <col min="8" max="8" width="11" style="7" customWidth="1"/>
    <col min="9" max="9" width="5.75" style="7" customWidth="1"/>
    <col min="10" max="10" width="31" style="7" customWidth="1"/>
    <col min="11" max="16384" width="9" style="7"/>
  </cols>
  <sheetData>
    <row r="1" spans="1:10" ht="30.75" customHeight="1">
      <c r="A1" s="112" t="s">
        <v>98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99</v>
      </c>
      <c r="B2" s="113"/>
      <c r="C2" s="113"/>
      <c r="D2" s="12" t="s">
        <v>493</v>
      </c>
      <c r="E2" s="16" t="s">
        <v>100</v>
      </c>
      <c r="F2" s="9" t="s">
        <v>143</v>
      </c>
      <c r="G2" s="11"/>
      <c r="H2" s="26"/>
      <c r="I2" s="26"/>
    </row>
    <row r="3" spans="1:10" ht="12" customHeight="1">
      <c r="A3" s="117" t="s">
        <v>101</v>
      </c>
      <c r="B3" s="117"/>
      <c r="C3" s="117"/>
      <c r="D3" s="114" t="s">
        <v>102</v>
      </c>
      <c r="E3" s="114" t="s">
        <v>103</v>
      </c>
      <c r="F3" s="114" t="s">
        <v>104</v>
      </c>
      <c r="G3" s="114" t="s">
        <v>105</v>
      </c>
      <c r="H3" s="114" t="s">
        <v>0</v>
      </c>
      <c r="I3" s="114" t="s">
        <v>1</v>
      </c>
      <c r="J3" s="114" t="s">
        <v>106</v>
      </c>
    </row>
    <row r="4" spans="1:10" ht="12" customHeight="1">
      <c r="A4" s="25" t="s">
        <v>107</v>
      </c>
      <c r="B4" s="25" t="s">
        <v>108</v>
      </c>
      <c r="C4" s="22" t="s">
        <v>109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15</v>
      </c>
      <c r="B5" s="6">
        <v>4</v>
      </c>
      <c r="C5" s="6">
        <v>5</v>
      </c>
      <c r="D5" s="2" t="s">
        <v>528</v>
      </c>
      <c r="E5" s="4">
        <v>1200</v>
      </c>
      <c r="F5" s="3"/>
      <c r="G5" s="3">
        <f>E5-F5</f>
        <v>1200</v>
      </c>
      <c r="H5" s="2" t="s">
        <v>529</v>
      </c>
      <c r="I5" s="5"/>
      <c r="J5" s="6" t="s">
        <v>530</v>
      </c>
    </row>
    <row r="6" spans="1:10" ht="14.25" customHeight="1">
      <c r="A6" s="6"/>
      <c r="B6" s="6"/>
      <c r="C6" s="6"/>
      <c r="D6" s="2"/>
      <c r="E6" s="4"/>
      <c r="F6" s="3"/>
      <c r="G6" s="3">
        <f t="shared" ref="G6:G24" si="0">G5+E6-F6</f>
        <v>1200</v>
      </c>
      <c r="H6" s="2"/>
      <c r="I6" s="5"/>
      <c r="J6" s="6"/>
    </row>
    <row r="7" spans="1:10" ht="14.25" customHeight="1">
      <c r="A7" s="6"/>
      <c r="B7" s="6"/>
      <c r="C7" s="6"/>
      <c r="D7" s="2"/>
      <c r="E7" s="4"/>
      <c r="F7" s="3"/>
      <c r="G7" s="3">
        <f t="shared" si="0"/>
        <v>1200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"/>
      <c r="G8" s="3">
        <f t="shared" si="0"/>
        <v>1200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"/>
      <c r="G9" s="3">
        <f t="shared" si="0"/>
        <v>1200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6"/>
      <c r="G10" s="3">
        <f t="shared" si="0"/>
        <v>1200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"/>
      <c r="G11" s="3">
        <f t="shared" si="0"/>
        <v>1200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"/>
      <c r="G12" s="3">
        <f t="shared" si="0"/>
        <v>1200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"/>
      <c r="G13" s="3">
        <f t="shared" si="0"/>
        <v>1200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"/>
      <c r="G14" s="3">
        <f t="shared" si="0"/>
        <v>1200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"/>
      <c r="G15" s="3">
        <f t="shared" si="0"/>
        <v>1200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"/>
      <c r="G16" s="3">
        <f t="shared" si="0"/>
        <v>1200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"/>
      <c r="G17" s="3">
        <f t="shared" si="0"/>
        <v>1200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"/>
      <c r="G18" s="3">
        <f t="shared" si="0"/>
        <v>1200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"/>
      <c r="G19" s="3">
        <f t="shared" si="0"/>
        <v>1200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"/>
      <c r="G20" s="3">
        <f t="shared" si="0"/>
        <v>1200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"/>
      <c r="G21" s="3">
        <f t="shared" si="0"/>
        <v>1200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"/>
      <c r="G22" s="3">
        <f t="shared" si="0"/>
        <v>1200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"/>
      <c r="G23" s="3">
        <f t="shared" si="0"/>
        <v>1200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"/>
      <c r="G24" s="3">
        <f t="shared" si="0"/>
        <v>1200</v>
      </c>
      <c r="H24" s="2"/>
      <c r="I24" s="6"/>
      <c r="J24" s="6"/>
    </row>
    <row r="25" spans="1:10" ht="14.25" customHeight="1">
      <c r="A25" s="118" t="s">
        <v>110</v>
      </c>
      <c r="B25" s="118"/>
      <c r="C25" s="118"/>
      <c r="D25" s="2"/>
      <c r="E25" s="4">
        <f>SUM(E4:E24)</f>
        <v>1200</v>
      </c>
      <c r="F25" s="3">
        <f>SUM(F4:F24)</f>
        <v>0</v>
      </c>
      <c r="G25" s="3">
        <f>E25-F25</f>
        <v>1200</v>
      </c>
      <c r="H25" s="2"/>
      <c r="I25" s="5"/>
      <c r="J25" s="6"/>
    </row>
    <row r="26" spans="1:10" ht="14.25" customHeight="1">
      <c r="C26" s="15" t="s">
        <v>111</v>
      </c>
      <c r="D26" s="14">
        <f>E25</f>
        <v>1200</v>
      </c>
      <c r="F26" s="16"/>
      <c r="H26" s="16"/>
    </row>
    <row r="27" spans="1:10" ht="14.25" customHeight="1">
      <c r="C27" s="15" t="s">
        <v>112</v>
      </c>
      <c r="D27" s="14">
        <f>F25</f>
        <v>0</v>
      </c>
      <c r="E27" s="16" t="s">
        <v>113</v>
      </c>
      <c r="F27" s="18" t="s">
        <v>485</v>
      </c>
      <c r="G27" s="18"/>
      <c r="H27" s="18"/>
      <c r="I27" s="18"/>
      <c r="J27" s="18"/>
    </row>
    <row r="28" spans="1:10" ht="14.25" customHeight="1">
      <c r="C28" s="15" t="s">
        <v>114</v>
      </c>
      <c r="D28" s="14">
        <f>G25</f>
        <v>1200</v>
      </c>
      <c r="E28" s="15" t="s">
        <v>149</v>
      </c>
      <c r="F28" s="18" t="s">
        <v>494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115</v>
      </c>
      <c r="B30" s="116"/>
      <c r="C30" s="116"/>
      <c r="D30" s="7" t="s">
        <v>198</v>
      </c>
      <c r="E30" s="16" t="s">
        <v>116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/>
  <dimension ref="A1:J41"/>
  <sheetViews>
    <sheetView workbookViewId="0">
      <selection activeCell="J23" sqref="J23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125</v>
      </c>
      <c r="B2" s="113"/>
      <c r="C2" s="113"/>
      <c r="D2" s="12" t="s">
        <v>490</v>
      </c>
      <c r="E2" s="16" t="s">
        <v>126</v>
      </c>
      <c r="F2" s="9" t="s">
        <v>144</v>
      </c>
      <c r="G2" s="11"/>
      <c r="H2" s="26"/>
      <c r="I2" s="26"/>
    </row>
    <row r="3" spans="1:10" ht="12" customHeight="1">
      <c r="A3" s="117" t="s">
        <v>127</v>
      </c>
      <c r="B3" s="117"/>
      <c r="C3" s="117"/>
      <c r="D3" s="114" t="s">
        <v>128</v>
      </c>
      <c r="E3" s="114" t="s">
        <v>129</v>
      </c>
      <c r="F3" s="114" t="s">
        <v>130</v>
      </c>
      <c r="G3" s="114" t="s">
        <v>131</v>
      </c>
      <c r="H3" s="114" t="s">
        <v>0</v>
      </c>
      <c r="I3" s="114" t="s">
        <v>1</v>
      </c>
      <c r="J3" s="114" t="s">
        <v>132</v>
      </c>
    </row>
    <row r="4" spans="1:10" ht="12" customHeight="1">
      <c r="A4" s="25" t="s">
        <v>133</v>
      </c>
      <c r="B4" s="25" t="s">
        <v>134</v>
      </c>
      <c r="C4" s="22" t="s">
        <v>135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/>
      <c r="B5" s="6"/>
      <c r="C5" s="6"/>
      <c r="D5" s="2" t="s">
        <v>491</v>
      </c>
      <c r="E5" s="4"/>
      <c r="F5" s="37"/>
      <c r="G5" s="3">
        <f>E5-F5</f>
        <v>0</v>
      </c>
      <c r="H5" s="2"/>
      <c r="I5" s="5"/>
      <c r="J5" s="6"/>
    </row>
    <row r="6" spans="1:10" ht="14.25" customHeight="1">
      <c r="A6" s="6">
        <v>15</v>
      </c>
      <c r="B6" s="6">
        <v>3</v>
      </c>
      <c r="C6" s="6">
        <v>31</v>
      </c>
      <c r="D6" s="2" t="s">
        <v>519</v>
      </c>
      <c r="E6" s="4">
        <v>1200</v>
      </c>
      <c r="F6" s="37"/>
      <c r="G6" s="3">
        <f t="shared" ref="G6:G24" si="0">G5+E6-F6</f>
        <v>1200</v>
      </c>
      <c r="H6" s="2"/>
      <c r="I6" s="5"/>
      <c r="J6" s="6"/>
    </row>
    <row r="7" spans="1:10" ht="14.25" customHeight="1">
      <c r="A7" s="6">
        <v>15</v>
      </c>
      <c r="B7" s="6">
        <v>4</v>
      </c>
      <c r="C7" s="6">
        <v>8</v>
      </c>
      <c r="D7" s="2" t="s">
        <v>584</v>
      </c>
      <c r="E7" s="4"/>
      <c r="F7" s="37">
        <v>300</v>
      </c>
      <c r="G7" s="3">
        <f t="shared" si="0"/>
        <v>900</v>
      </c>
      <c r="H7" s="2"/>
      <c r="I7" s="5"/>
      <c r="J7" s="6" t="s">
        <v>549</v>
      </c>
    </row>
    <row r="8" spans="1:10" ht="14.25" customHeight="1">
      <c r="A8" s="6"/>
      <c r="B8" s="6"/>
      <c r="C8" s="6"/>
      <c r="D8" s="2"/>
      <c r="E8" s="4"/>
      <c r="F8" s="37"/>
      <c r="G8" s="3">
        <f t="shared" si="0"/>
        <v>900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7"/>
      <c r="G9" s="3">
        <f t="shared" si="0"/>
        <v>900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2"/>
      <c r="G10" s="3">
        <f t="shared" si="0"/>
        <v>900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3">
        <f t="shared" si="0"/>
        <v>900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3">
        <f t="shared" si="0"/>
        <v>900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3">
        <f t="shared" si="0"/>
        <v>900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3">
        <f t="shared" si="0"/>
        <v>900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3">
        <f t="shared" si="0"/>
        <v>900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3">
        <f t="shared" si="0"/>
        <v>900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3">
        <f t="shared" si="0"/>
        <v>900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3">
        <f t="shared" si="0"/>
        <v>900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3">
        <f t="shared" si="0"/>
        <v>900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3">
        <f t="shared" si="0"/>
        <v>900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3">
        <f t="shared" si="0"/>
        <v>900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3">
        <f t="shared" si="0"/>
        <v>900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3">
        <f t="shared" si="0"/>
        <v>900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3">
        <f t="shared" si="0"/>
        <v>900</v>
      </c>
      <c r="H24" s="2"/>
      <c r="I24" s="6"/>
      <c r="J24" s="6"/>
    </row>
    <row r="25" spans="1:10" ht="14.25" customHeight="1">
      <c r="A25" s="118" t="s">
        <v>136</v>
      </c>
      <c r="B25" s="118"/>
      <c r="C25" s="118"/>
      <c r="D25" s="2"/>
      <c r="E25" s="4">
        <f>SUM(E4:E24)</f>
        <v>1200</v>
      </c>
      <c r="F25" s="37">
        <f>SUM(F4:F24)</f>
        <v>300</v>
      </c>
      <c r="G25" s="3">
        <f>E25-F25</f>
        <v>900</v>
      </c>
      <c r="H25" s="2"/>
      <c r="I25" s="5"/>
      <c r="J25" s="6"/>
    </row>
    <row r="26" spans="1:10" ht="14.25" customHeight="1">
      <c r="C26" s="15" t="s">
        <v>137</v>
      </c>
      <c r="D26" s="14">
        <f>E25</f>
        <v>1200</v>
      </c>
      <c r="F26" s="16"/>
      <c r="H26" s="16"/>
    </row>
    <row r="27" spans="1:10" ht="14.25" customHeight="1">
      <c r="C27" s="15" t="s">
        <v>138</v>
      </c>
      <c r="D27" s="14">
        <f>F25</f>
        <v>300</v>
      </c>
      <c r="E27" s="16" t="s">
        <v>139</v>
      </c>
      <c r="F27" s="18" t="s">
        <v>486</v>
      </c>
      <c r="G27" s="18"/>
      <c r="H27" s="18"/>
      <c r="I27" s="18"/>
      <c r="J27" s="18"/>
    </row>
    <row r="28" spans="1:10" ht="14.25" customHeight="1">
      <c r="C28" s="15" t="s">
        <v>140</v>
      </c>
      <c r="D28" s="14">
        <f>G25</f>
        <v>900</v>
      </c>
      <c r="E28" s="15" t="s">
        <v>149</v>
      </c>
      <c r="F28" s="18" t="s">
        <v>492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141</v>
      </c>
      <c r="B30" s="116"/>
      <c r="C30" s="116"/>
      <c r="D30" s="7" t="s">
        <v>154</v>
      </c>
      <c r="E30" s="16" t="s">
        <v>142</v>
      </c>
      <c r="F30" s="7" t="s">
        <v>198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2"/>
  <dimension ref="A1:L40"/>
  <sheetViews>
    <sheetView zoomScaleNormal="100" workbookViewId="0">
      <selection activeCell="F27" sqref="F27"/>
    </sheetView>
  </sheetViews>
  <sheetFormatPr defaultRowHeight="14.25"/>
  <cols>
    <col min="1" max="2" width="2.875" style="7" customWidth="1"/>
    <col min="3" max="3" width="2.875" style="10" customWidth="1"/>
    <col min="4" max="4" width="17.375" style="7" customWidth="1"/>
    <col min="5" max="5" width="11.25" style="7" customWidth="1"/>
    <col min="6" max="6" width="16.375" style="7" customWidth="1"/>
    <col min="7" max="7" width="9.875" style="7" customWidth="1"/>
    <col min="8" max="8" width="19.75" style="7" customWidth="1"/>
    <col min="9" max="9" width="5.75" style="7" customWidth="1"/>
    <col min="10" max="10" width="31.5" style="7" customWidth="1"/>
    <col min="11" max="12" width="9" style="7"/>
  </cols>
  <sheetData>
    <row r="1" spans="1:10" s="7" customFormat="1" ht="24.9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24.95" customHeight="1">
      <c r="A2" s="113" t="s">
        <v>4</v>
      </c>
      <c r="B2" s="113"/>
      <c r="C2" s="113"/>
      <c r="D2" s="12" t="s">
        <v>535</v>
      </c>
      <c r="E2" s="16" t="s">
        <v>65</v>
      </c>
      <c r="F2" s="9" t="s">
        <v>504</v>
      </c>
      <c r="G2" s="11"/>
      <c r="H2" s="26"/>
      <c r="I2" s="26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5" t="s">
        <v>62</v>
      </c>
      <c r="B4" s="25" t="s">
        <v>63</v>
      </c>
      <c r="C4" s="22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6">
        <v>15</v>
      </c>
      <c r="B5" s="6">
        <v>4</v>
      </c>
      <c r="C5" s="6">
        <v>8</v>
      </c>
      <c r="D5" s="2" t="s">
        <v>533</v>
      </c>
      <c r="E5" s="4">
        <v>1200</v>
      </c>
      <c r="F5" s="3"/>
      <c r="G5" s="3">
        <f>E5-F5</f>
        <v>1200</v>
      </c>
      <c r="H5" s="2" t="s">
        <v>536</v>
      </c>
      <c r="I5" s="5"/>
      <c r="J5" s="6" t="s">
        <v>537</v>
      </c>
    </row>
    <row r="6" spans="1:10" s="7" customFormat="1" ht="15" customHeight="1">
      <c r="A6" s="6"/>
      <c r="B6" s="6"/>
      <c r="C6" s="6"/>
      <c r="D6" s="2"/>
      <c r="E6" s="4"/>
      <c r="F6" s="3"/>
      <c r="G6" s="3">
        <f t="shared" ref="G6:G24" si="0">G5+E6-F6</f>
        <v>1200</v>
      </c>
      <c r="H6" s="2"/>
      <c r="I6" s="5"/>
      <c r="J6" s="6"/>
    </row>
    <row r="7" spans="1:10" s="7" customFormat="1" ht="15" customHeight="1">
      <c r="A7" s="6"/>
      <c r="B7" s="6"/>
      <c r="C7" s="6"/>
      <c r="D7" s="2"/>
      <c r="E7" s="4"/>
      <c r="F7" s="3"/>
      <c r="G7" s="3">
        <f>G6+E7-F7</f>
        <v>1200</v>
      </c>
      <c r="H7" s="2"/>
      <c r="I7" s="5"/>
      <c r="J7" s="6"/>
    </row>
    <row r="8" spans="1:10" s="7" customFormat="1" ht="15" customHeight="1">
      <c r="A8" s="6"/>
      <c r="B8" s="6"/>
      <c r="C8" s="6"/>
      <c r="D8" s="2"/>
      <c r="E8" s="4"/>
      <c r="F8" s="3"/>
      <c r="G8" s="3">
        <f t="shared" si="0"/>
        <v>1200</v>
      </c>
      <c r="H8" s="2"/>
      <c r="I8" s="5"/>
      <c r="J8" s="6"/>
    </row>
    <row r="9" spans="1:10" s="7" customFormat="1" ht="15" customHeight="1">
      <c r="A9" s="6"/>
      <c r="B9" s="6"/>
      <c r="C9" s="6"/>
      <c r="D9" s="2"/>
      <c r="E9" s="4"/>
      <c r="F9" s="3"/>
      <c r="G9" s="3">
        <f t="shared" si="0"/>
        <v>1200</v>
      </c>
      <c r="H9" s="2"/>
      <c r="I9" s="5"/>
      <c r="J9" s="6"/>
    </row>
    <row r="10" spans="1:10" s="7" customFormat="1" ht="15" customHeight="1">
      <c r="A10" s="6"/>
      <c r="B10" s="6"/>
      <c r="C10" s="6"/>
      <c r="D10" s="2"/>
      <c r="E10" s="4"/>
      <c r="F10" s="6"/>
      <c r="G10" s="3">
        <f t="shared" si="0"/>
        <v>1200</v>
      </c>
      <c r="H10" s="2"/>
      <c r="I10" s="5"/>
      <c r="J10" s="6"/>
    </row>
    <row r="11" spans="1:10" s="7" customFormat="1" ht="15" customHeight="1">
      <c r="A11" s="6"/>
      <c r="B11" s="6"/>
      <c r="C11" s="6"/>
      <c r="D11" s="2"/>
      <c r="E11" s="4"/>
      <c r="F11" s="3"/>
      <c r="G11" s="3">
        <f t="shared" si="0"/>
        <v>1200</v>
      </c>
      <c r="H11" s="6"/>
      <c r="I11" s="5"/>
      <c r="J11" s="6"/>
    </row>
    <row r="12" spans="1:10" s="7" customFormat="1" ht="15" customHeight="1">
      <c r="A12" s="6"/>
      <c r="B12" s="6"/>
      <c r="C12" s="6"/>
      <c r="D12" s="2"/>
      <c r="E12" s="4"/>
      <c r="F12" s="3"/>
      <c r="G12" s="3">
        <f t="shared" si="0"/>
        <v>1200</v>
      </c>
      <c r="H12" s="2"/>
      <c r="I12" s="5"/>
      <c r="J12" s="6"/>
    </row>
    <row r="13" spans="1:10" s="7" customFormat="1" ht="15" customHeight="1">
      <c r="A13" s="6"/>
      <c r="B13" s="6"/>
      <c r="C13" s="6"/>
      <c r="D13" s="2"/>
      <c r="E13" s="4"/>
      <c r="F13" s="3"/>
      <c r="G13" s="3">
        <f t="shared" si="0"/>
        <v>1200</v>
      </c>
      <c r="H13" s="2"/>
      <c r="I13" s="5"/>
      <c r="J13" s="6"/>
    </row>
    <row r="14" spans="1:10" s="7" customFormat="1" ht="15" customHeight="1">
      <c r="A14" s="6"/>
      <c r="B14" s="6"/>
      <c r="C14" s="6"/>
      <c r="D14" s="2"/>
      <c r="E14" s="4"/>
      <c r="F14" s="3"/>
      <c r="G14" s="3">
        <f t="shared" si="0"/>
        <v>1200</v>
      </c>
      <c r="H14" s="2"/>
      <c r="I14" s="13"/>
      <c r="J14" s="6"/>
    </row>
    <row r="15" spans="1:10" s="7" customFormat="1" ht="15" customHeight="1">
      <c r="A15" s="6"/>
      <c r="B15" s="6"/>
      <c r="C15" s="6"/>
      <c r="D15" s="2"/>
      <c r="E15" s="4"/>
      <c r="F15" s="3"/>
      <c r="G15" s="3">
        <f t="shared" si="0"/>
        <v>1200</v>
      </c>
      <c r="H15" s="2"/>
      <c r="I15" s="5"/>
      <c r="J15" s="6"/>
    </row>
    <row r="16" spans="1:10" s="7" customFormat="1" ht="15" customHeight="1">
      <c r="A16" s="6"/>
      <c r="B16" s="6"/>
      <c r="C16" s="6"/>
      <c r="D16" s="2"/>
      <c r="E16" s="4"/>
      <c r="F16" s="3"/>
      <c r="G16" s="3">
        <f t="shared" si="0"/>
        <v>1200</v>
      </c>
      <c r="H16" s="2"/>
      <c r="I16" s="5"/>
      <c r="J16" s="6"/>
    </row>
    <row r="17" spans="1:10" s="7" customFormat="1" ht="15" customHeight="1">
      <c r="A17" s="6"/>
      <c r="B17" s="6"/>
      <c r="C17" s="6"/>
      <c r="D17" s="2"/>
      <c r="E17" s="4"/>
      <c r="F17" s="3"/>
      <c r="G17" s="3">
        <f t="shared" si="0"/>
        <v>1200</v>
      </c>
      <c r="H17" s="2"/>
      <c r="I17" s="5"/>
      <c r="J17" s="6"/>
    </row>
    <row r="18" spans="1:10" s="7" customFormat="1" ht="15" customHeight="1">
      <c r="A18" s="6"/>
      <c r="B18" s="6"/>
      <c r="C18" s="6"/>
      <c r="D18" s="2"/>
      <c r="E18" s="4"/>
      <c r="F18" s="3"/>
      <c r="G18" s="3">
        <f t="shared" si="0"/>
        <v>1200</v>
      </c>
      <c r="H18" s="2"/>
      <c r="I18" s="13"/>
      <c r="J18" s="6"/>
    </row>
    <row r="19" spans="1:10" s="7" customFormat="1" ht="15" customHeight="1">
      <c r="A19" s="6"/>
      <c r="B19" s="6"/>
      <c r="C19" s="6"/>
      <c r="D19" s="2"/>
      <c r="E19" s="4"/>
      <c r="F19" s="3"/>
      <c r="G19" s="3">
        <f t="shared" si="0"/>
        <v>1200</v>
      </c>
      <c r="H19" s="2"/>
      <c r="I19" s="5"/>
      <c r="J19" s="6"/>
    </row>
    <row r="20" spans="1:10" s="7" customFormat="1" ht="15" customHeight="1">
      <c r="A20" s="6"/>
      <c r="B20" s="6"/>
      <c r="C20" s="6"/>
      <c r="D20" s="2"/>
      <c r="E20" s="4"/>
      <c r="F20" s="3"/>
      <c r="G20" s="3">
        <f t="shared" si="0"/>
        <v>1200</v>
      </c>
      <c r="H20" s="2"/>
      <c r="I20" s="5"/>
      <c r="J20" s="6"/>
    </row>
    <row r="21" spans="1:10" s="7" customFormat="1" ht="15" customHeight="1">
      <c r="A21" s="6"/>
      <c r="B21" s="6"/>
      <c r="C21" s="6"/>
      <c r="D21" s="2"/>
      <c r="E21" s="4"/>
      <c r="F21" s="3"/>
      <c r="G21" s="3">
        <f t="shared" si="0"/>
        <v>1200</v>
      </c>
      <c r="H21" s="2"/>
      <c r="I21" s="5"/>
      <c r="J21" s="6"/>
    </row>
    <row r="22" spans="1:10" s="7" customFormat="1" ht="15" customHeight="1">
      <c r="A22" s="6"/>
      <c r="B22" s="6"/>
      <c r="C22" s="6"/>
      <c r="D22" s="2"/>
      <c r="E22" s="4"/>
      <c r="F22" s="3"/>
      <c r="G22" s="3">
        <f t="shared" si="0"/>
        <v>1200</v>
      </c>
      <c r="H22" s="2"/>
      <c r="I22" s="5"/>
      <c r="J22" s="6"/>
    </row>
    <row r="23" spans="1:10" s="7" customFormat="1" ht="15" customHeight="1">
      <c r="A23" s="6"/>
      <c r="B23" s="6"/>
      <c r="C23" s="6"/>
      <c r="D23" s="2"/>
      <c r="E23" s="4"/>
      <c r="F23" s="3"/>
      <c r="G23" s="3">
        <f t="shared" si="0"/>
        <v>1200</v>
      </c>
      <c r="H23" s="2"/>
      <c r="I23" s="5"/>
      <c r="J23" s="6"/>
    </row>
    <row r="24" spans="1:10" s="7" customFormat="1" ht="15" customHeight="1">
      <c r="A24" s="6"/>
      <c r="B24" s="6"/>
      <c r="C24" s="6"/>
      <c r="D24" s="2"/>
      <c r="E24" s="4"/>
      <c r="F24" s="3"/>
      <c r="G24" s="3">
        <f t="shared" si="0"/>
        <v>1200</v>
      </c>
      <c r="H24" s="2"/>
      <c r="I24" s="6"/>
      <c r="J24" s="6"/>
    </row>
    <row r="25" spans="1:10" s="7" customFormat="1" ht="15" customHeight="1">
      <c r="A25" s="118" t="s">
        <v>7</v>
      </c>
      <c r="B25" s="118"/>
      <c r="C25" s="118"/>
      <c r="D25" s="2"/>
      <c r="E25" s="4">
        <f>SUM(E4:E24)</f>
        <v>1200</v>
      </c>
      <c r="F25" s="3">
        <f>SUM(F4:F24)</f>
        <v>0</v>
      </c>
      <c r="G25" s="3">
        <f>E25-F25</f>
        <v>1200</v>
      </c>
      <c r="H25" s="2"/>
      <c r="I25" s="5"/>
      <c r="J25" s="6"/>
    </row>
    <row r="26" spans="1:10" s="7" customFormat="1" ht="24.95" customHeight="1">
      <c r="C26" s="15" t="s">
        <v>8</v>
      </c>
      <c r="D26" s="14">
        <f>E25</f>
        <v>1200</v>
      </c>
      <c r="F26" s="16"/>
      <c r="H26" s="16"/>
    </row>
    <row r="27" spans="1:10" s="7" customFormat="1" ht="24.95" customHeight="1">
      <c r="C27" s="15" t="s">
        <v>9</v>
      </c>
      <c r="D27" s="14">
        <f>F25</f>
        <v>0</v>
      </c>
      <c r="E27" s="16" t="s">
        <v>60</v>
      </c>
      <c r="F27" s="18" t="s">
        <v>532</v>
      </c>
      <c r="G27" s="18"/>
      <c r="H27" s="18"/>
      <c r="I27" s="18"/>
      <c r="J27" s="18"/>
    </row>
    <row r="28" spans="1:10" s="7" customFormat="1" ht="24.95" customHeight="1">
      <c r="C28" s="15" t="s">
        <v>10</v>
      </c>
      <c r="D28" s="14">
        <f>G25</f>
        <v>1200</v>
      </c>
      <c r="E28" s="15" t="s">
        <v>148</v>
      </c>
      <c r="F28" s="18" t="s">
        <v>466</v>
      </c>
      <c r="G28" s="19"/>
      <c r="H28" s="18"/>
      <c r="I28" s="19"/>
      <c r="J28" s="19"/>
    </row>
    <row r="29" spans="1:10" s="7" customFormat="1" ht="24.95" customHeight="1">
      <c r="C29" s="10"/>
      <c r="E29" s="24"/>
      <c r="F29" s="8"/>
      <c r="G29" s="18"/>
      <c r="H29" s="18"/>
      <c r="I29" s="18"/>
      <c r="J29" s="18"/>
    </row>
    <row r="30" spans="1:10" s="7" customFormat="1" ht="24.95" customHeight="1">
      <c r="A30" s="116" t="s">
        <v>11</v>
      </c>
      <c r="B30" s="116"/>
      <c r="C30" s="116"/>
      <c r="D30" s="7" t="s">
        <v>154</v>
      </c>
      <c r="E30" s="16" t="s">
        <v>12</v>
      </c>
      <c r="F30" s="7" t="s">
        <v>198</v>
      </c>
      <c r="G30" s="18"/>
      <c r="H30" s="18"/>
      <c r="I30" s="18"/>
      <c r="J30" s="18"/>
    </row>
    <row r="31" spans="1:10" s="7" customFormat="1" ht="24.95" customHeight="1">
      <c r="C31" s="10"/>
      <c r="E31" s="24"/>
      <c r="G31" s="18"/>
      <c r="H31" s="18"/>
      <c r="I31" s="18"/>
      <c r="J31" s="18"/>
    </row>
    <row r="32" spans="1:10" s="7" customFormat="1" ht="24.95" customHeight="1">
      <c r="C32" s="10"/>
    </row>
    <row r="33" spans="3:3" s="7" customFormat="1" ht="24.95" customHeight="1">
      <c r="C33" s="10"/>
    </row>
    <row r="34" spans="3:3" s="7" customFormat="1" ht="24.95" customHeight="1">
      <c r="C34" s="10"/>
    </row>
    <row r="35" spans="3:3" ht="24.95" customHeight="1"/>
    <row r="36" spans="3:3" ht="24.95" customHeight="1"/>
    <row r="37" spans="3:3" ht="24.95" customHeight="1"/>
    <row r="38" spans="3:3" ht="24.95" customHeight="1"/>
    <row r="39" spans="3:3" ht="24.95" customHeight="1"/>
    <row r="40" spans="3:3" ht="24.95" customHeight="1"/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" type="noConversion"/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3"/>
  <dimension ref="A1:J31"/>
  <sheetViews>
    <sheetView zoomScaleNormal="100" workbookViewId="0">
      <selection sqref="A1:IV30"/>
    </sheetView>
  </sheetViews>
  <sheetFormatPr defaultRowHeight="14.25"/>
  <cols>
    <col min="1" max="2" width="2.875" style="7" customWidth="1"/>
    <col min="3" max="3" width="2.875" style="10" customWidth="1"/>
    <col min="4" max="4" width="17.375" style="7" customWidth="1"/>
    <col min="5" max="5" width="11.25" style="7" customWidth="1"/>
    <col min="6" max="6" width="12.75" style="7" customWidth="1"/>
    <col min="7" max="7" width="9.875" style="7" customWidth="1"/>
    <col min="8" max="8" width="19.75" style="7" customWidth="1"/>
    <col min="9" max="9" width="5.75" style="7" customWidth="1"/>
    <col min="10" max="10" width="31.5" style="7" customWidth="1"/>
  </cols>
  <sheetData>
    <row r="1" spans="1:10" s="7" customFormat="1" ht="24.9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13" t="s">
        <v>4</v>
      </c>
      <c r="B2" s="113"/>
      <c r="C2" s="113"/>
      <c r="D2" s="12" t="s">
        <v>535</v>
      </c>
      <c r="E2" s="16" t="s">
        <v>65</v>
      </c>
      <c r="F2" s="9" t="s">
        <v>505</v>
      </c>
      <c r="G2" s="11"/>
      <c r="H2" s="26"/>
      <c r="I2" s="26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5" t="s">
        <v>62</v>
      </c>
      <c r="B4" s="25" t="s">
        <v>63</v>
      </c>
      <c r="C4" s="22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6">
        <v>15</v>
      </c>
      <c r="B5" s="6">
        <v>4</v>
      </c>
      <c r="C5" s="6">
        <v>8</v>
      </c>
      <c r="D5" s="2" t="s">
        <v>539</v>
      </c>
      <c r="E5" s="4">
        <v>1200</v>
      </c>
      <c r="F5" s="3"/>
      <c r="G5" s="3">
        <f>E5-F5</f>
        <v>1200</v>
      </c>
      <c r="H5" s="2" t="s">
        <v>536</v>
      </c>
      <c r="I5" s="5"/>
      <c r="J5" s="6" t="s">
        <v>537</v>
      </c>
    </row>
    <row r="6" spans="1:10" s="7" customFormat="1" ht="15" customHeight="1">
      <c r="A6" s="6"/>
      <c r="B6" s="6"/>
      <c r="C6" s="6"/>
      <c r="D6" s="2"/>
      <c r="E6" s="4"/>
      <c r="F6" s="3"/>
      <c r="G6" s="3">
        <f t="shared" ref="G6:G24" si="0">G5+E6-F6</f>
        <v>1200</v>
      </c>
      <c r="H6" s="2"/>
      <c r="I6" s="5"/>
      <c r="J6" s="6"/>
    </row>
    <row r="7" spans="1:10" s="7" customFormat="1" ht="15" customHeight="1">
      <c r="A7" s="6"/>
      <c r="B7" s="6"/>
      <c r="C7" s="6"/>
      <c r="D7" s="2"/>
      <c r="E7" s="4"/>
      <c r="F7" s="3"/>
      <c r="G7" s="3">
        <f>G6+E7-F7</f>
        <v>1200</v>
      </c>
      <c r="H7" s="2"/>
      <c r="I7" s="5"/>
      <c r="J7" s="6"/>
    </row>
    <row r="8" spans="1:10" s="7" customFormat="1" ht="15" customHeight="1">
      <c r="A8" s="6"/>
      <c r="B8" s="6"/>
      <c r="C8" s="6"/>
      <c r="D8" s="2"/>
      <c r="E8" s="4"/>
      <c r="F8" s="3"/>
      <c r="G8" s="3">
        <f t="shared" si="0"/>
        <v>1200</v>
      </c>
      <c r="H8" s="2"/>
      <c r="I8" s="5"/>
      <c r="J8" s="6"/>
    </row>
    <row r="9" spans="1:10" s="7" customFormat="1" ht="15" customHeight="1">
      <c r="A9" s="6"/>
      <c r="B9" s="6"/>
      <c r="C9" s="6"/>
      <c r="D9" s="2"/>
      <c r="E9" s="4"/>
      <c r="F9" s="3"/>
      <c r="G9" s="3">
        <f t="shared" si="0"/>
        <v>1200</v>
      </c>
      <c r="H9" s="2"/>
      <c r="I9" s="5"/>
      <c r="J9" s="6"/>
    </row>
    <row r="10" spans="1:10" s="7" customFormat="1" ht="15" customHeight="1">
      <c r="A10" s="6"/>
      <c r="B10" s="6"/>
      <c r="C10" s="6"/>
      <c r="D10" s="2"/>
      <c r="E10" s="4"/>
      <c r="F10" s="6"/>
      <c r="G10" s="3">
        <f t="shared" si="0"/>
        <v>1200</v>
      </c>
      <c r="H10" s="2"/>
      <c r="I10" s="5"/>
      <c r="J10" s="6"/>
    </row>
    <row r="11" spans="1:10" s="7" customFormat="1" ht="15" customHeight="1">
      <c r="A11" s="6"/>
      <c r="B11" s="6"/>
      <c r="C11" s="6"/>
      <c r="D11" s="2"/>
      <c r="E11" s="4"/>
      <c r="F11" s="3"/>
      <c r="G11" s="3">
        <f t="shared" si="0"/>
        <v>1200</v>
      </c>
      <c r="H11" s="6"/>
      <c r="I11" s="5"/>
      <c r="J11" s="6"/>
    </row>
    <row r="12" spans="1:10" s="7" customFormat="1" ht="15" customHeight="1">
      <c r="A12" s="6"/>
      <c r="B12" s="6"/>
      <c r="C12" s="6"/>
      <c r="D12" s="2"/>
      <c r="E12" s="4"/>
      <c r="F12" s="3"/>
      <c r="G12" s="3">
        <f t="shared" si="0"/>
        <v>1200</v>
      </c>
      <c r="H12" s="2"/>
      <c r="I12" s="5"/>
      <c r="J12" s="6"/>
    </row>
    <row r="13" spans="1:10" s="7" customFormat="1" ht="15" customHeight="1">
      <c r="A13" s="6"/>
      <c r="B13" s="6"/>
      <c r="C13" s="6"/>
      <c r="D13" s="2"/>
      <c r="E13" s="4"/>
      <c r="F13" s="3"/>
      <c r="G13" s="3">
        <f t="shared" si="0"/>
        <v>1200</v>
      </c>
      <c r="H13" s="2"/>
      <c r="I13" s="5"/>
      <c r="J13" s="6"/>
    </row>
    <row r="14" spans="1:10" s="7" customFormat="1" ht="15" customHeight="1">
      <c r="A14" s="6"/>
      <c r="B14" s="6"/>
      <c r="C14" s="6"/>
      <c r="D14" s="2"/>
      <c r="E14" s="4"/>
      <c r="F14" s="3"/>
      <c r="G14" s="3">
        <f t="shared" si="0"/>
        <v>1200</v>
      </c>
      <c r="H14" s="2"/>
      <c r="I14" s="13"/>
      <c r="J14" s="6"/>
    </row>
    <row r="15" spans="1:10" s="7" customFormat="1" ht="15" customHeight="1">
      <c r="A15" s="6"/>
      <c r="B15" s="6"/>
      <c r="C15" s="6"/>
      <c r="D15" s="2"/>
      <c r="E15" s="4"/>
      <c r="F15" s="3"/>
      <c r="G15" s="3">
        <f t="shared" si="0"/>
        <v>1200</v>
      </c>
      <c r="H15" s="2"/>
      <c r="I15" s="5"/>
      <c r="J15" s="6"/>
    </row>
    <row r="16" spans="1:10" s="7" customFormat="1" ht="15" customHeight="1">
      <c r="A16" s="6"/>
      <c r="B16" s="6"/>
      <c r="C16" s="6"/>
      <c r="D16" s="2"/>
      <c r="E16" s="4"/>
      <c r="F16" s="3"/>
      <c r="G16" s="3">
        <f t="shared" si="0"/>
        <v>1200</v>
      </c>
      <c r="H16" s="2"/>
      <c r="I16" s="5"/>
      <c r="J16" s="6"/>
    </row>
    <row r="17" spans="1:10" s="7" customFormat="1" ht="15" customHeight="1">
      <c r="A17" s="6"/>
      <c r="B17" s="6"/>
      <c r="C17" s="6"/>
      <c r="D17" s="2"/>
      <c r="E17" s="4"/>
      <c r="F17" s="3"/>
      <c r="G17" s="3">
        <f t="shared" si="0"/>
        <v>1200</v>
      </c>
      <c r="H17" s="2"/>
      <c r="I17" s="5"/>
      <c r="J17" s="6"/>
    </row>
    <row r="18" spans="1:10" s="7" customFormat="1" ht="15" customHeight="1">
      <c r="A18" s="6"/>
      <c r="B18" s="6"/>
      <c r="C18" s="6"/>
      <c r="D18" s="2"/>
      <c r="E18" s="4"/>
      <c r="F18" s="3"/>
      <c r="G18" s="3">
        <f t="shared" si="0"/>
        <v>1200</v>
      </c>
      <c r="H18" s="2"/>
      <c r="I18" s="13"/>
      <c r="J18" s="6"/>
    </row>
    <row r="19" spans="1:10" s="7" customFormat="1" ht="15" customHeight="1">
      <c r="A19" s="6"/>
      <c r="B19" s="6"/>
      <c r="C19" s="6"/>
      <c r="D19" s="2"/>
      <c r="E19" s="4"/>
      <c r="F19" s="3"/>
      <c r="G19" s="3">
        <f t="shared" si="0"/>
        <v>1200</v>
      </c>
      <c r="H19" s="2"/>
      <c r="I19" s="5"/>
      <c r="J19" s="6"/>
    </row>
    <row r="20" spans="1:10" s="7" customFormat="1" ht="15" customHeight="1">
      <c r="A20" s="6"/>
      <c r="B20" s="6"/>
      <c r="C20" s="6"/>
      <c r="D20" s="2"/>
      <c r="E20" s="4"/>
      <c r="F20" s="3"/>
      <c r="G20" s="3">
        <f t="shared" si="0"/>
        <v>1200</v>
      </c>
      <c r="H20" s="2"/>
      <c r="I20" s="5"/>
      <c r="J20" s="6"/>
    </row>
    <row r="21" spans="1:10" s="7" customFormat="1" ht="15" customHeight="1">
      <c r="A21" s="6"/>
      <c r="B21" s="6"/>
      <c r="C21" s="6"/>
      <c r="D21" s="2"/>
      <c r="E21" s="4"/>
      <c r="F21" s="3"/>
      <c r="G21" s="3">
        <f t="shared" si="0"/>
        <v>1200</v>
      </c>
      <c r="H21" s="2"/>
      <c r="I21" s="5"/>
      <c r="J21" s="6"/>
    </row>
    <row r="22" spans="1:10" s="7" customFormat="1" ht="15" customHeight="1">
      <c r="A22" s="6"/>
      <c r="B22" s="6"/>
      <c r="C22" s="6"/>
      <c r="D22" s="2"/>
      <c r="E22" s="4"/>
      <c r="F22" s="3"/>
      <c r="G22" s="3">
        <f t="shared" si="0"/>
        <v>1200</v>
      </c>
      <c r="H22" s="2"/>
      <c r="I22" s="5"/>
      <c r="J22" s="6"/>
    </row>
    <row r="23" spans="1:10" s="7" customFormat="1" ht="15" customHeight="1">
      <c r="A23" s="6"/>
      <c r="B23" s="6"/>
      <c r="C23" s="6"/>
      <c r="D23" s="2"/>
      <c r="E23" s="4"/>
      <c r="F23" s="3"/>
      <c r="G23" s="3">
        <f t="shared" si="0"/>
        <v>1200</v>
      </c>
      <c r="H23" s="2"/>
      <c r="I23" s="5"/>
      <c r="J23" s="6"/>
    </row>
    <row r="24" spans="1:10" s="7" customFormat="1" ht="15" customHeight="1">
      <c r="A24" s="6"/>
      <c r="B24" s="6"/>
      <c r="C24" s="6"/>
      <c r="D24" s="2"/>
      <c r="E24" s="4"/>
      <c r="F24" s="3"/>
      <c r="G24" s="3">
        <f t="shared" si="0"/>
        <v>1200</v>
      </c>
      <c r="H24" s="2"/>
      <c r="I24" s="6"/>
      <c r="J24" s="6"/>
    </row>
    <row r="25" spans="1:10" s="7" customFormat="1" ht="15" customHeight="1">
      <c r="A25" s="118" t="s">
        <v>7</v>
      </c>
      <c r="B25" s="118"/>
      <c r="C25" s="118"/>
      <c r="D25" s="2"/>
      <c r="E25" s="4">
        <f>SUM(E4:E24)</f>
        <v>1200</v>
      </c>
      <c r="F25" s="3">
        <f>SUM(F4:F24)</f>
        <v>0</v>
      </c>
      <c r="G25" s="3">
        <f>E25-F25</f>
        <v>1200</v>
      </c>
      <c r="H25" s="2"/>
      <c r="I25" s="5"/>
      <c r="J25" s="6"/>
    </row>
    <row r="26" spans="1:10" s="7" customFormat="1" ht="15" customHeight="1">
      <c r="C26" s="15" t="s">
        <v>8</v>
      </c>
      <c r="D26" s="14">
        <f>E25</f>
        <v>1200</v>
      </c>
      <c r="F26" s="16"/>
      <c r="H26" s="16"/>
    </row>
    <row r="27" spans="1:10" s="7" customFormat="1" ht="15" customHeight="1">
      <c r="C27" s="15" t="s">
        <v>9</v>
      </c>
      <c r="D27" s="14">
        <f>F25</f>
        <v>0</v>
      </c>
      <c r="E27" s="16" t="s">
        <v>60</v>
      </c>
      <c r="F27" s="18" t="s">
        <v>538</v>
      </c>
      <c r="G27" s="18"/>
      <c r="H27" s="18"/>
      <c r="I27" s="18"/>
      <c r="J27" s="18"/>
    </row>
    <row r="28" spans="1:10" s="7" customFormat="1" ht="15" customHeight="1">
      <c r="C28" s="15" t="s">
        <v>10</v>
      </c>
      <c r="D28" s="14">
        <f>G25</f>
        <v>1200</v>
      </c>
      <c r="E28" s="15" t="s">
        <v>148</v>
      </c>
      <c r="F28" s="18" t="s">
        <v>466</v>
      </c>
      <c r="G28" s="19"/>
      <c r="H28" s="18"/>
      <c r="I28" s="19"/>
      <c r="J28" s="19"/>
    </row>
    <row r="29" spans="1:10" s="7" customFormat="1" ht="15" customHeight="1">
      <c r="C29" s="10"/>
      <c r="E29" s="24"/>
      <c r="F29" s="8"/>
      <c r="G29" s="18"/>
      <c r="H29" s="18"/>
      <c r="I29" s="18"/>
      <c r="J29" s="18"/>
    </row>
    <row r="30" spans="1:10" s="7" customFormat="1" ht="15" customHeight="1">
      <c r="A30" s="116" t="s">
        <v>11</v>
      </c>
      <c r="B30" s="116"/>
      <c r="C30" s="116"/>
      <c r="D30" s="7" t="s">
        <v>154</v>
      </c>
      <c r="E30" s="16" t="s">
        <v>12</v>
      </c>
      <c r="F30" s="7" t="s">
        <v>198</v>
      </c>
      <c r="G30" s="18"/>
      <c r="H30" s="18"/>
      <c r="I30" s="18"/>
      <c r="J30" s="18"/>
    </row>
    <row r="31" spans="1:10" s="7" customFormat="1" ht="24.95" customHeight="1">
      <c r="C31" s="10"/>
      <c r="E31" s="24"/>
      <c r="G31" s="18"/>
      <c r="H31" s="18"/>
      <c r="I31" s="18"/>
      <c r="J31" s="18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4"/>
  <dimension ref="A1:J31"/>
  <sheetViews>
    <sheetView workbookViewId="0">
      <selection sqref="A1:J1"/>
    </sheetView>
  </sheetViews>
  <sheetFormatPr defaultRowHeight="14.25"/>
  <cols>
    <col min="1" max="1" width="4.625" style="102" customWidth="1"/>
    <col min="2" max="2" width="5.375" style="102" customWidth="1"/>
    <col min="3" max="3" width="6.375" style="102" customWidth="1"/>
    <col min="4" max="4" width="20.5" style="102" customWidth="1"/>
    <col min="5" max="5" width="12.75" style="102" customWidth="1"/>
    <col min="6" max="6" width="13.375" style="102" customWidth="1"/>
    <col min="7" max="7" width="12.25" style="102" customWidth="1"/>
    <col min="8" max="8" width="15.5" style="102" customWidth="1"/>
    <col min="9" max="9" width="6.75" style="102" customWidth="1"/>
    <col min="10" max="10" width="31.875" style="102" customWidth="1"/>
  </cols>
  <sheetData>
    <row r="1" spans="1:10" s="7" customFormat="1" ht="24.9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506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A31" s="11"/>
      <c r="B31" s="11"/>
      <c r="C31" s="95"/>
      <c r="D31" s="11"/>
      <c r="E31" s="95"/>
      <c r="F31" s="11"/>
      <c r="G31" s="94"/>
      <c r="H31" s="94"/>
      <c r="I31" s="94"/>
      <c r="J31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5"/>
  <dimension ref="A1:J31"/>
  <sheetViews>
    <sheetView zoomScaleNormal="100" workbookViewId="0">
      <selection sqref="A1:IV31"/>
    </sheetView>
  </sheetViews>
  <sheetFormatPr defaultRowHeight="14.25"/>
  <cols>
    <col min="1" max="1" width="4.625" style="102" customWidth="1"/>
    <col min="2" max="2" width="5.375" style="102" customWidth="1"/>
    <col min="3" max="3" width="6.375" style="102" customWidth="1"/>
    <col min="4" max="4" width="20.5" style="102" customWidth="1"/>
    <col min="5" max="5" width="12.75" style="102" customWidth="1"/>
    <col min="6" max="6" width="13.375" style="102" customWidth="1"/>
    <col min="7" max="7" width="12.25" style="102" customWidth="1"/>
    <col min="8" max="8" width="15.5" style="102" customWidth="1"/>
    <col min="9" max="9" width="6.75" style="102" customWidth="1"/>
    <col min="10" max="10" width="31.875" style="102" customWidth="1"/>
  </cols>
  <sheetData>
    <row r="1" spans="1:10" s="7" customFormat="1" ht="24.9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507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A31" s="11"/>
      <c r="B31" s="11"/>
      <c r="C31" s="95"/>
      <c r="D31" s="11"/>
      <c r="E31" s="95"/>
      <c r="F31" s="11"/>
      <c r="G31" s="94"/>
      <c r="H31" s="94"/>
      <c r="I31" s="94"/>
      <c r="J31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6"/>
  <dimension ref="A1:J31"/>
  <sheetViews>
    <sheetView workbookViewId="0">
      <selection sqref="A1:IV31"/>
    </sheetView>
  </sheetViews>
  <sheetFormatPr defaultRowHeight="14.25"/>
  <cols>
    <col min="1" max="1" width="6.875" customWidth="1"/>
    <col min="2" max="2" width="7" customWidth="1"/>
    <col min="3" max="3" width="7.25" customWidth="1"/>
    <col min="4" max="4" width="16.5" customWidth="1"/>
    <col min="6" max="6" width="12.5" customWidth="1"/>
    <col min="8" max="8" width="12.5" customWidth="1"/>
    <col min="10" max="10" width="31.87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508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A31" s="11"/>
      <c r="B31" s="11"/>
      <c r="C31" s="95"/>
      <c r="D31" s="11"/>
      <c r="E31" s="95"/>
      <c r="F31" s="11"/>
      <c r="G31" s="94"/>
      <c r="H31" s="94"/>
      <c r="I31" s="94"/>
      <c r="J31" s="94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7"/>
  <dimension ref="A1:J31"/>
  <sheetViews>
    <sheetView zoomScaleNormal="100" workbookViewId="0">
      <selection sqref="A1:IV30"/>
    </sheetView>
  </sheetViews>
  <sheetFormatPr defaultRowHeight="14.25"/>
  <cols>
    <col min="4" max="4" width="15" customWidth="1"/>
    <col min="8" max="8" width="12.5" customWidth="1"/>
    <col min="9" max="9" width="7" customWidth="1"/>
    <col min="10" max="10" width="32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516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A31" s="11"/>
      <c r="B31" s="11"/>
      <c r="C31" s="95"/>
      <c r="D31" s="11"/>
      <c r="E31" s="95"/>
      <c r="F31" s="11"/>
      <c r="G31" s="94"/>
      <c r="H31" s="94"/>
      <c r="I31" s="94"/>
      <c r="J31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8"/>
  <dimension ref="A1:J31"/>
  <sheetViews>
    <sheetView topLeftCell="A19" workbookViewId="0">
      <selection sqref="A1:IV32"/>
    </sheetView>
  </sheetViews>
  <sheetFormatPr defaultRowHeight="14.25"/>
  <cols>
    <col min="4" max="4" width="16.625" customWidth="1"/>
    <col min="6" max="6" width="12.25" customWidth="1"/>
    <col min="8" max="8" width="13.625" customWidth="1"/>
    <col min="10" max="10" width="32.2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515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C31" s="10"/>
      <c r="E31" s="24"/>
      <c r="G31" s="18"/>
      <c r="H31" s="18"/>
      <c r="I31" s="18"/>
      <c r="J31" s="18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9"/>
  <dimension ref="A1:J30"/>
  <sheetViews>
    <sheetView workbookViewId="0">
      <selection sqref="A1:IV31"/>
    </sheetView>
  </sheetViews>
  <sheetFormatPr defaultRowHeight="14.25"/>
  <cols>
    <col min="1" max="1" width="6.625" customWidth="1"/>
    <col min="2" max="2" width="6.75" customWidth="1"/>
    <col min="4" max="4" width="15.5" customWidth="1"/>
    <col min="5" max="5" width="11.125" customWidth="1"/>
    <col min="6" max="6" width="12.875" customWidth="1"/>
    <col min="8" max="8" width="11.5" customWidth="1"/>
    <col min="10" max="10" width="30.12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514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41"/>
  <sheetViews>
    <sheetView workbookViewId="0">
      <selection activeCell="F12" sqref="F12"/>
    </sheetView>
  </sheetViews>
  <sheetFormatPr defaultRowHeight="12"/>
  <cols>
    <col min="1" max="2" width="2.875" style="7" customWidth="1"/>
    <col min="3" max="3" width="2.875" style="10" customWidth="1"/>
    <col min="4" max="4" width="32.125" style="7" customWidth="1"/>
    <col min="5" max="5" width="10.5" style="7" customWidth="1"/>
    <col min="6" max="6" width="15.625" style="7" customWidth="1"/>
    <col min="7" max="7" width="9.875" style="7" customWidth="1"/>
    <col min="8" max="8" width="7.375" style="7" customWidth="1"/>
    <col min="9" max="9" width="6.875" style="7" customWidth="1"/>
    <col min="10" max="10" width="40.1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395</v>
      </c>
      <c r="E2" s="16" t="s">
        <v>65</v>
      </c>
      <c r="F2" s="9" t="s">
        <v>85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13</v>
      </c>
      <c r="B5" s="6">
        <v>12</v>
      </c>
      <c r="C5" s="6">
        <v>4</v>
      </c>
      <c r="D5" s="2" t="s">
        <v>169</v>
      </c>
      <c r="E5" s="4">
        <v>1000</v>
      </c>
      <c r="F5" s="37"/>
      <c r="G5" s="43">
        <f>E5-F5</f>
        <v>1000</v>
      </c>
      <c r="H5" s="2" t="s">
        <v>160</v>
      </c>
      <c r="I5" s="5"/>
      <c r="J5" s="6" t="s">
        <v>170</v>
      </c>
    </row>
    <row r="6" spans="1:10" ht="14.25" customHeight="1">
      <c r="A6" s="6">
        <v>13</v>
      </c>
      <c r="B6" s="6">
        <v>12</v>
      </c>
      <c r="C6" s="6">
        <v>17</v>
      </c>
      <c r="D6" s="2" t="s">
        <v>171</v>
      </c>
      <c r="E6" s="4"/>
      <c r="F6" s="37">
        <v>280</v>
      </c>
      <c r="G6" s="43">
        <f t="shared" ref="G6:G24" si="0">G5+E6-F6</f>
        <v>720</v>
      </c>
      <c r="H6" s="2" t="s">
        <v>153</v>
      </c>
      <c r="I6" s="5"/>
      <c r="J6" s="6" t="s">
        <v>172</v>
      </c>
    </row>
    <row r="7" spans="1:10" ht="14.25" customHeight="1">
      <c r="A7" s="6">
        <v>14</v>
      </c>
      <c r="B7" s="6">
        <v>3</v>
      </c>
      <c r="C7" s="6">
        <v>17</v>
      </c>
      <c r="D7" s="49" t="s">
        <v>206</v>
      </c>
      <c r="E7" s="4"/>
      <c r="F7" s="37">
        <v>240</v>
      </c>
      <c r="G7" s="43">
        <f t="shared" si="0"/>
        <v>480</v>
      </c>
      <c r="H7" s="2" t="s">
        <v>153</v>
      </c>
      <c r="I7" s="5"/>
      <c r="J7" s="32" t="s">
        <v>177</v>
      </c>
    </row>
    <row r="8" spans="1:10" ht="14.25" customHeight="1">
      <c r="A8" s="6">
        <v>14</v>
      </c>
      <c r="B8" s="6">
        <v>6</v>
      </c>
      <c r="C8" s="6">
        <v>4</v>
      </c>
      <c r="D8" s="49" t="s">
        <v>207</v>
      </c>
      <c r="E8" s="4"/>
      <c r="F8" s="37">
        <v>240</v>
      </c>
      <c r="G8" s="43">
        <f t="shared" si="0"/>
        <v>240</v>
      </c>
      <c r="H8" s="2" t="s">
        <v>153</v>
      </c>
      <c r="I8" s="5"/>
      <c r="J8" s="47" t="s">
        <v>208</v>
      </c>
    </row>
    <row r="9" spans="1:10" ht="14.25" customHeight="1">
      <c r="A9" s="6">
        <v>14</v>
      </c>
      <c r="B9" s="6">
        <v>10</v>
      </c>
      <c r="C9" s="6">
        <v>30</v>
      </c>
      <c r="D9" s="2" t="s">
        <v>248</v>
      </c>
      <c r="E9" s="4"/>
      <c r="F9" s="37">
        <v>240</v>
      </c>
      <c r="G9" s="43">
        <f t="shared" si="0"/>
        <v>0</v>
      </c>
      <c r="H9" s="2" t="s">
        <v>153</v>
      </c>
      <c r="I9" s="5"/>
      <c r="J9" s="6" t="s">
        <v>245</v>
      </c>
    </row>
    <row r="10" spans="1:10" ht="14.25" customHeight="1">
      <c r="A10" s="6">
        <v>14</v>
      </c>
      <c r="B10" s="6">
        <v>11</v>
      </c>
      <c r="C10" s="6">
        <v>26</v>
      </c>
      <c r="D10" s="2" t="s">
        <v>352</v>
      </c>
      <c r="E10" s="4">
        <v>1000</v>
      </c>
      <c r="F10" s="42"/>
      <c r="G10" s="43">
        <f t="shared" si="0"/>
        <v>1000</v>
      </c>
      <c r="H10" s="2" t="s">
        <v>269</v>
      </c>
      <c r="I10" s="5"/>
      <c r="J10" s="6"/>
    </row>
    <row r="11" spans="1:10" ht="14.25" customHeight="1">
      <c r="A11" s="6">
        <v>15</v>
      </c>
      <c r="B11" s="6">
        <v>1</v>
      </c>
      <c r="C11" s="6">
        <v>6</v>
      </c>
      <c r="D11" s="2" t="s">
        <v>552</v>
      </c>
      <c r="E11" s="4"/>
      <c r="F11" s="37">
        <v>240</v>
      </c>
      <c r="G11" s="43">
        <f t="shared" si="0"/>
        <v>760</v>
      </c>
      <c r="H11" s="2" t="s">
        <v>153</v>
      </c>
      <c r="I11" s="5"/>
      <c r="J11" s="6" t="s">
        <v>327</v>
      </c>
    </row>
    <row r="12" spans="1:10" ht="14.25" customHeight="1">
      <c r="A12" s="6">
        <v>15</v>
      </c>
      <c r="B12" s="6">
        <v>4</v>
      </c>
      <c r="C12" s="6">
        <v>8</v>
      </c>
      <c r="D12" s="2" t="s">
        <v>321</v>
      </c>
      <c r="E12" s="4"/>
      <c r="F12" s="37">
        <v>240</v>
      </c>
      <c r="G12" s="43">
        <f t="shared" si="0"/>
        <v>520</v>
      </c>
      <c r="H12" s="2"/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520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520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520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520</v>
      </c>
      <c r="H16" s="2"/>
      <c r="I16" s="5"/>
      <c r="J16" s="48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520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520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520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520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520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520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520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520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2000</v>
      </c>
      <c r="F25" s="37">
        <f>SUM(F4:F24)</f>
        <v>1480</v>
      </c>
      <c r="G25" s="43">
        <f>E25-F25</f>
        <v>520</v>
      </c>
      <c r="H25" s="2"/>
      <c r="I25" s="5"/>
      <c r="J25" s="6"/>
    </row>
    <row r="26" spans="1:10" ht="13.5" customHeight="1">
      <c r="C26" s="15" t="s">
        <v>79</v>
      </c>
      <c r="D26" s="14">
        <f>E25</f>
        <v>2000</v>
      </c>
      <c r="F26" s="16"/>
      <c r="H26" s="16"/>
    </row>
    <row r="27" spans="1:10" ht="18.75" customHeight="1">
      <c r="C27" s="15" t="s">
        <v>80</v>
      </c>
      <c r="D27" s="14">
        <f>F25</f>
        <v>1480</v>
      </c>
      <c r="E27" s="16" t="s">
        <v>81</v>
      </c>
      <c r="F27" s="18" t="s">
        <v>167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520</v>
      </c>
      <c r="E28" s="15" t="s">
        <v>149</v>
      </c>
      <c r="F28" s="18" t="s">
        <v>157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154</v>
      </c>
      <c r="E30" s="16" t="s">
        <v>84</v>
      </c>
      <c r="F30" s="7" t="s">
        <v>156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50"/>
  <dimension ref="A1:J30"/>
  <sheetViews>
    <sheetView workbookViewId="0">
      <selection sqref="A1:IV39"/>
    </sheetView>
  </sheetViews>
  <sheetFormatPr defaultRowHeight="14.25"/>
  <cols>
    <col min="4" max="4" width="16.625" customWidth="1"/>
    <col min="6" max="6" width="12.75" customWidth="1"/>
    <col min="8" max="8" width="11.875" customWidth="1"/>
    <col min="10" max="10" width="31.87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513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51"/>
  <dimension ref="A1:J30"/>
  <sheetViews>
    <sheetView workbookViewId="0">
      <selection activeCell="A30" sqref="A1:IV30"/>
    </sheetView>
  </sheetViews>
  <sheetFormatPr defaultRowHeight="14.25"/>
  <cols>
    <col min="4" max="4" width="15.25" customWidth="1"/>
    <col min="6" max="6" width="13.75" customWidth="1"/>
    <col min="8" max="8" width="11.875" customWidth="1"/>
    <col min="10" max="10" width="30.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512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52"/>
  <dimension ref="A1:J31"/>
  <sheetViews>
    <sheetView topLeftCell="A46" workbookViewId="0">
      <selection sqref="A1:IV32"/>
    </sheetView>
  </sheetViews>
  <sheetFormatPr defaultRowHeight="14.25"/>
  <cols>
    <col min="4" max="4" width="16.375" customWidth="1"/>
    <col min="6" max="6" width="13.375" customWidth="1"/>
    <col min="8" max="8" width="12" customWidth="1"/>
    <col min="10" max="10" width="30.2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511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C31" s="10"/>
      <c r="E31" s="24"/>
      <c r="G31" s="18"/>
      <c r="H31" s="18"/>
      <c r="I31" s="18"/>
      <c r="J31" s="18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53"/>
  <dimension ref="A1:J31"/>
  <sheetViews>
    <sheetView topLeftCell="A22" workbookViewId="0">
      <selection sqref="A1:IV31"/>
    </sheetView>
  </sheetViews>
  <sheetFormatPr defaultRowHeight="14.25"/>
  <cols>
    <col min="4" max="4" width="16.375" customWidth="1"/>
    <col min="6" max="6" width="14.5" customWidth="1"/>
    <col min="8" max="8" width="11.25" customWidth="1"/>
    <col min="9" max="9" width="7.875" customWidth="1"/>
    <col min="10" max="10" width="31.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510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C31" s="10"/>
      <c r="E31" s="24"/>
      <c r="G31" s="18"/>
      <c r="H31" s="18"/>
      <c r="I31" s="18"/>
      <c r="J31" s="18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54"/>
  <dimension ref="A1:J31"/>
  <sheetViews>
    <sheetView topLeftCell="A43" workbookViewId="0">
      <selection activeCell="A31" sqref="A1:IV31"/>
    </sheetView>
  </sheetViews>
  <sheetFormatPr defaultRowHeight="14.25"/>
  <cols>
    <col min="4" max="4" width="15.625" customWidth="1"/>
    <col min="6" max="6" width="12.375" customWidth="1"/>
    <col min="8" max="8" width="14" customWidth="1"/>
    <col min="9" max="9" width="8.125" customWidth="1"/>
    <col min="10" max="10" width="31.2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509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  <row r="31" spans="1:10" s="7" customFormat="1" ht="24.95" customHeight="1">
      <c r="C31" s="10"/>
      <c r="E31" s="24"/>
      <c r="G31" s="18"/>
      <c r="H31" s="18"/>
      <c r="I31" s="18"/>
      <c r="J31" s="18"/>
    </row>
  </sheetData>
  <mergeCells count="12">
    <mergeCell ref="I3:I4"/>
    <mergeCell ref="J3:J4"/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55"/>
  <dimension ref="A1:J30"/>
  <sheetViews>
    <sheetView workbookViewId="0">
      <selection sqref="A1:J1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122" t="s">
        <v>489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s="7" customFormat="1" ht="15" customHeight="1">
      <c r="A2" s="124" t="s">
        <v>4</v>
      </c>
      <c r="B2" s="124"/>
      <c r="C2" s="124"/>
      <c r="D2" s="11" t="s">
        <v>540</v>
      </c>
      <c r="E2" s="11" t="s">
        <v>65</v>
      </c>
      <c r="F2" s="95" t="s">
        <v>547</v>
      </c>
      <c r="G2" s="11"/>
      <c r="H2" s="96"/>
      <c r="I2" s="96"/>
      <c r="J2" s="11"/>
    </row>
    <row r="3" spans="1:10" s="7" customFormat="1" ht="15" customHeight="1">
      <c r="A3" s="117" t="s">
        <v>15</v>
      </c>
      <c r="B3" s="117"/>
      <c r="C3" s="117"/>
      <c r="D3" s="114" t="s">
        <v>16</v>
      </c>
      <c r="E3" s="114" t="s">
        <v>13</v>
      </c>
      <c r="F3" s="114" t="s">
        <v>14</v>
      </c>
      <c r="G3" s="114" t="s">
        <v>5</v>
      </c>
      <c r="H3" s="114" t="s">
        <v>0</v>
      </c>
      <c r="I3" s="114" t="s">
        <v>1</v>
      </c>
      <c r="J3" s="114" t="s">
        <v>6</v>
      </c>
    </row>
    <row r="4" spans="1:10" s="7" customFormat="1" ht="15" customHeight="1">
      <c r="A4" s="21" t="s">
        <v>62</v>
      </c>
      <c r="B4" s="21" t="s">
        <v>63</v>
      </c>
      <c r="C4" s="86" t="s">
        <v>64</v>
      </c>
      <c r="D4" s="115"/>
      <c r="E4" s="115"/>
      <c r="F4" s="115"/>
      <c r="G4" s="115"/>
      <c r="H4" s="115"/>
      <c r="I4" s="115"/>
      <c r="J4" s="115"/>
    </row>
    <row r="5" spans="1:10" s="7" customFormat="1" ht="15" customHeight="1">
      <c r="A5" s="97" t="s">
        <v>541</v>
      </c>
      <c r="B5" s="97" t="s">
        <v>541</v>
      </c>
      <c r="C5" s="97" t="s">
        <v>541</v>
      </c>
      <c r="D5" s="51" t="s">
        <v>542</v>
      </c>
      <c r="E5" s="98"/>
      <c r="F5" s="99"/>
      <c r="G5" s="99">
        <f>E5-F5</f>
        <v>0</v>
      </c>
      <c r="H5" s="51" t="s">
        <v>534</v>
      </c>
      <c r="I5" s="51"/>
      <c r="J5" s="97" t="s">
        <v>543</v>
      </c>
    </row>
    <row r="6" spans="1:10" s="7" customFormat="1" ht="15" customHeight="1">
      <c r="A6" s="97"/>
      <c r="B6" s="97"/>
      <c r="C6" s="97"/>
      <c r="D6" s="51"/>
      <c r="E6" s="98"/>
      <c r="F6" s="99"/>
      <c r="G6" s="99">
        <f t="shared" ref="G6:G24" si="0">G5+E6-F6</f>
        <v>0</v>
      </c>
      <c r="H6" s="51"/>
      <c r="I6" s="51"/>
      <c r="J6" s="97"/>
    </row>
    <row r="7" spans="1:10" s="7" customFormat="1" ht="15" customHeight="1">
      <c r="A7" s="97"/>
      <c r="B7" s="97"/>
      <c r="C7" s="97"/>
      <c r="D7" s="51"/>
      <c r="E7" s="98"/>
      <c r="F7" s="99"/>
      <c r="G7" s="99">
        <f>G6+E7-F7</f>
        <v>0</v>
      </c>
      <c r="H7" s="51"/>
      <c r="I7" s="51"/>
      <c r="J7" s="97"/>
    </row>
    <row r="8" spans="1:10" s="7" customFormat="1" ht="15" customHeight="1">
      <c r="A8" s="97"/>
      <c r="B8" s="97"/>
      <c r="C8" s="97"/>
      <c r="D8" s="51"/>
      <c r="E8" s="98"/>
      <c r="F8" s="99"/>
      <c r="G8" s="99">
        <f t="shared" si="0"/>
        <v>0</v>
      </c>
      <c r="H8" s="51"/>
      <c r="I8" s="51"/>
      <c r="J8" s="97"/>
    </row>
    <row r="9" spans="1:10" s="7" customFormat="1" ht="15" customHeight="1">
      <c r="A9" s="97"/>
      <c r="B9" s="97"/>
      <c r="C9" s="97"/>
      <c r="D9" s="51"/>
      <c r="E9" s="98"/>
      <c r="F9" s="99"/>
      <c r="G9" s="99">
        <f t="shared" si="0"/>
        <v>0</v>
      </c>
      <c r="H9" s="51"/>
      <c r="I9" s="51"/>
      <c r="J9" s="97"/>
    </row>
    <row r="10" spans="1:10" s="7" customFormat="1" ht="15" customHeight="1">
      <c r="A10" s="97"/>
      <c r="B10" s="97"/>
      <c r="C10" s="97"/>
      <c r="D10" s="51"/>
      <c r="E10" s="98"/>
      <c r="F10" s="97"/>
      <c r="G10" s="99">
        <f t="shared" si="0"/>
        <v>0</v>
      </c>
      <c r="H10" s="51"/>
      <c r="I10" s="51"/>
      <c r="J10" s="97"/>
    </row>
    <row r="11" spans="1:10" s="7" customFormat="1" ht="15" customHeight="1">
      <c r="A11" s="97"/>
      <c r="B11" s="97"/>
      <c r="C11" s="97"/>
      <c r="D11" s="51"/>
      <c r="E11" s="98"/>
      <c r="F11" s="99"/>
      <c r="G11" s="99">
        <f t="shared" si="0"/>
        <v>0</v>
      </c>
      <c r="H11" s="97"/>
      <c r="I11" s="51"/>
      <c r="J11" s="97"/>
    </row>
    <row r="12" spans="1:10" s="7" customFormat="1" ht="15" customHeight="1">
      <c r="A12" s="97"/>
      <c r="B12" s="97"/>
      <c r="C12" s="97"/>
      <c r="D12" s="51"/>
      <c r="E12" s="98"/>
      <c r="F12" s="99"/>
      <c r="G12" s="99">
        <f t="shared" si="0"/>
        <v>0</v>
      </c>
      <c r="H12" s="51"/>
      <c r="I12" s="51"/>
      <c r="J12" s="97"/>
    </row>
    <row r="13" spans="1:10" s="7" customFormat="1" ht="15" customHeight="1">
      <c r="A13" s="97"/>
      <c r="B13" s="97"/>
      <c r="C13" s="97"/>
      <c r="D13" s="51"/>
      <c r="E13" s="98"/>
      <c r="F13" s="99"/>
      <c r="G13" s="99">
        <f t="shared" si="0"/>
        <v>0</v>
      </c>
      <c r="H13" s="51"/>
      <c r="I13" s="51"/>
      <c r="J13" s="97"/>
    </row>
    <row r="14" spans="1:10" s="7" customFormat="1" ht="15" customHeight="1">
      <c r="A14" s="97"/>
      <c r="B14" s="97"/>
      <c r="C14" s="97"/>
      <c r="D14" s="51"/>
      <c r="E14" s="98"/>
      <c r="F14" s="99"/>
      <c r="G14" s="99">
        <f t="shared" si="0"/>
        <v>0</v>
      </c>
      <c r="H14" s="51"/>
      <c r="I14" s="100"/>
      <c r="J14" s="97"/>
    </row>
    <row r="15" spans="1:10" s="7" customFormat="1" ht="15" customHeight="1">
      <c r="A15" s="97"/>
      <c r="B15" s="97"/>
      <c r="C15" s="97"/>
      <c r="D15" s="51"/>
      <c r="E15" s="98"/>
      <c r="F15" s="99"/>
      <c r="G15" s="99">
        <f t="shared" si="0"/>
        <v>0</v>
      </c>
      <c r="H15" s="51"/>
      <c r="I15" s="51"/>
      <c r="J15" s="97"/>
    </row>
    <row r="16" spans="1:10" s="7" customFormat="1" ht="15" customHeight="1">
      <c r="A16" s="97"/>
      <c r="B16" s="97"/>
      <c r="C16" s="97"/>
      <c r="D16" s="51"/>
      <c r="E16" s="98"/>
      <c r="F16" s="99"/>
      <c r="G16" s="99">
        <f t="shared" si="0"/>
        <v>0</v>
      </c>
      <c r="H16" s="51"/>
      <c r="I16" s="51"/>
      <c r="J16" s="97"/>
    </row>
    <row r="17" spans="1:10" s="7" customFormat="1" ht="15" customHeight="1">
      <c r="A17" s="97"/>
      <c r="B17" s="97"/>
      <c r="C17" s="97"/>
      <c r="D17" s="51"/>
      <c r="E17" s="98"/>
      <c r="F17" s="99"/>
      <c r="G17" s="99">
        <f t="shared" si="0"/>
        <v>0</v>
      </c>
      <c r="H17" s="51"/>
      <c r="I17" s="51"/>
      <c r="J17" s="97"/>
    </row>
    <row r="18" spans="1:10" s="7" customFormat="1" ht="15" customHeight="1">
      <c r="A18" s="97"/>
      <c r="B18" s="97"/>
      <c r="C18" s="97"/>
      <c r="D18" s="51"/>
      <c r="E18" s="98"/>
      <c r="F18" s="99"/>
      <c r="G18" s="99">
        <f t="shared" si="0"/>
        <v>0</v>
      </c>
      <c r="H18" s="51"/>
      <c r="I18" s="100"/>
      <c r="J18" s="97"/>
    </row>
    <row r="19" spans="1:10" s="7" customFormat="1" ht="15" customHeight="1">
      <c r="A19" s="97"/>
      <c r="B19" s="97"/>
      <c r="C19" s="97"/>
      <c r="D19" s="51"/>
      <c r="E19" s="98"/>
      <c r="F19" s="99"/>
      <c r="G19" s="99">
        <f t="shared" si="0"/>
        <v>0</v>
      </c>
      <c r="H19" s="51"/>
      <c r="I19" s="51"/>
      <c r="J19" s="97"/>
    </row>
    <row r="20" spans="1:10" s="7" customFormat="1" ht="15" customHeight="1">
      <c r="A20" s="97"/>
      <c r="B20" s="97"/>
      <c r="C20" s="97"/>
      <c r="D20" s="51"/>
      <c r="E20" s="98"/>
      <c r="F20" s="99"/>
      <c r="G20" s="99">
        <f t="shared" si="0"/>
        <v>0</v>
      </c>
      <c r="H20" s="51"/>
      <c r="I20" s="51"/>
      <c r="J20" s="97"/>
    </row>
    <row r="21" spans="1:10" s="7" customFormat="1" ht="15" customHeight="1">
      <c r="A21" s="97"/>
      <c r="B21" s="97"/>
      <c r="C21" s="97"/>
      <c r="D21" s="51"/>
      <c r="E21" s="98"/>
      <c r="F21" s="99"/>
      <c r="G21" s="99">
        <f t="shared" si="0"/>
        <v>0</v>
      </c>
      <c r="H21" s="51"/>
      <c r="I21" s="51"/>
      <c r="J21" s="97"/>
    </row>
    <row r="22" spans="1:10" s="7" customFormat="1" ht="15" customHeight="1">
      <c r="A22" s="97"/>
      <c r="B22" s="97"/>
      <c r="C22" s="97"/>
      <c r="D22" s="51"/>
      <c r="E22" s="98"/>
      <c r="F22" s="99"/>
      <c r="G22" s="99">
        <f t="shared" si="0"/>
        <v>0</v>
      </c>
      <c r="H22" s="51"/>
      <c r="I22" s="51"/>
      <c r="J22" s="97"/>
    </row>
    <row r="23" spans="1:10" s="7" customFormat="1" ht="15" customHeight="1">
      <c r="A23" s="97"/>
      <c r="B23" s="97"/>
      <c r="C23" s="97"/>
      <c r="D23" s="51"/>
      <c r="E23" s="98"/>
      <c r="F23" s="99"/>
      <c r="G23" s="99">
        <f t="shared" si="0"/>
        <v>0</v>
      </c>
      <c r="H23" s="51"/>
      <c r="I23" s="51"/>
      <c r="J23" s="97"/>
    </row>
    <row r="24" spans="1:10" s="7" customFormat="1" ht="15" customHeight="1">
      <c r="A24" s="97"/>
      <c r="B24" s="97"/>
      <c r="C24" s="97"/>
      <c r="D24" s="51"/>
      <c r="E24" s="98"/>
      <c r="F24" s="99"/>
      <c r="G24" s="99">
        <f t="shared" si="0"/>
        <v>0</v>
      </c>
      <c r="H24" s="51"/>
      <c r="I24" s="97"/>
      <c r="J24" s="97"/>
    </row>
    <row r="25" spans="1:10" s="7" customFormat="1" ht="15" customHeight="1">
      <c r="A25" s="118" t="s">
        <v>7</v>
      </c>
      <c r="B25" s="118"/>
      <c r="C25" s="118"/>
      <c r="D25" s="51"/>
      <c r="E25" s="98">
        <f>SUM(E4:E24)</f>
        <v>0</v>
      </c>
      <c r="F25" s="99">
        <f>SUM(F4:F24)</f>
        <v>0</v>
      </c>
      <c r="G25" s="99">
        <f>E25-F25</f>
        <v>0</v>
      </c>
      <c r="H25" s="51"/>
      <c r="I25" s="51"/>
      <c r="J25" s="97"/>
    </row>
    <row r="26" spans="1:10" s="7" customFormat="1" ht="15" customHeight="1">
      <c r="A26" s="11"/>
      <c r="B26" s="11"/>
      <c r="C26" s="95" t="s">
        <v>8</v>
      </c>
      <c r="D26" s="101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95" t="s">
        <v>9</v>
      </c>
      <c r="D27" s="101">
        <f>F25</f>
        <v>0</v>
      </c>
      <c r="E27" s="11" t="s">
        <v>60</v>
      </c>
      <c r="F27" s="94" t="s">
        <v>544</v>
      </c>
      <c r="G27" s="94"/>
      <c r="H27" s="94"/>
      <c r="I27" s="94"/>
      <c r="J27" s="94"/>
    </row>
    <row r="28" spans="1:10" s="7" customFormat="1" ht="15" customHeight="1">
      <c r="A28" s="11"/>
      <c r="B28" s="11"/>
      <c r="C28" s="95" t="s">
        <v>10</v>
      </c>
      <c r="D28" s="101">
        <f>G25</f>
        <v>0</v>
      </c>
      <c r="E28" s="95" t="s">
        <v>148</v>
      </c>
      <c r="F28" s="94" t="s">
        <v>545</v>
      </c>
      <c r="G28" s="11"/>
      <c r="H28" s="94"/>
      <c r="I28" s="11"/>
      <c r="J28" s="11"/>
    </row>
    <row r="29" spans="1:10" s="7" customFormat="1" ht="15" customHeight="1">
      <c r="A29" s="11"/>
      <c r="B29" s="11"/>
      <c r="C29" s="95"/>
      <c r="D29" s="11"/>
      <c r="E29" s="95"/>
      <c r="F29" s="94"/>
      <c r="G29" s="94"/>
      <c r="H29" s="94"/>
      <c r="I29" s="94"/>
      <c r="J29" s="94"/>
    </row>
    <row r="30" spans="1:10" s="7" customFormat="1" ht="15" customHeight="1">
      <c r="A30" s="123" t="s">
        <v>11</v>
      </c>
      <c r="B30" s="123"/>
      <c r="C30" s="123"/>
      <c r="D30" s="11" t="s">
        <v>546</v>
      </c>
      <c r="E30" s="11" t="s">
        <v>12</v>
      </c>
      <c r="F30" s="11" t="s">
        <v>546</v>
      </c>
      <c r="G30" s="94"/>
      <c r="H30" s="94"/>
      <c r="I30" s="94"/>
      <c r="J30" s="94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J41"/>
  <sheetViews>
    <sheetView workbookViewId="0">
      <selection activeCell="J11" sqref="J1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44.6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396</v>
      </c>
      <c r="E2" s="16" t="s">
        <v>68</v>
      </c>
      <c r="F2" s="9" t="s">
        <v>87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8" customHeight="1">
      <c r="A5" s="6">
        <v>13</v>
      </c>
      <c r="B5" s="6">
        <v>12</v>
      </c>
      <c r="C5" s="6">
        <v>25</v>
      </c>
      <c r="D5" s="2" t="s">
        <v>353</v>
      </c>
      <c r="E5" s="4">
        <v>1000</v>
      </c>
      <c r="F5" s="37"/>
      <c r="G5" s="43">
        <f>E5-F5</f>
        <v>1000</v>
      </c>
      <c r="H5" s="2" t="s">
        <v>160</v>
      </c>
      <c r="I5" s="5"/>
      <c r="J5" s="6" t="s">
        <v>163</v>
      </c>
    </row>
    <row r="6" spans="1:10" ht="14.25" customHeight="1">
      <c r="A6" s="29">
        <v>14</v>
      </c>
      <c r="B6" s="29">
        <v>1</v>
      </c>
      <c r="C6" s="29">
        <v>2</v>
      </c>
      <c r="D6" s="2" t="s">
        <v>174</v>
      </c>
      <c r="E6" s="4"/>
      <c r="F6" s="37">
        <v>280</v>
      </c>
      <c r="G6" s="43">
        <f>G5+E6-F6</f>
        <v>720</v>
      </c>
      <c r="H6" s="2" t="s">
        <v>153</v>
      </c>
      <c r="I6" s="5"/>
      <c r="J6" s="6" t="s">
        <v>162</v>
      </c>
    </row>
    <row r="7" spans="1:10" ht="18" customHeight="1">
      <c r="A7" s="6">
        <v>14</v>
      </c>
      <c r="B7" s="6">
        <v>6</v>
      </c>
      <c r="C7" s="6">
        <v>4</v>
      </c>
      <c r="D7" s="2" t="s">
        <v>324</v>
      </c>
      <c r="E7" s="4"/>
      <c r="F7" s="37">
        <v>240</v>
      </c>
      <c r="G7" s="43">
        <f>G6+E7-F7</f>
        <v>480</v>
      </c>
      <c r="H7" s="2" t="s">
        <v>153</v>
      </c>
      <c r="I7" s="5"/>
      <c r="J7" s="53" t="s">
        <v>268</v>
      </c>
    </row>
    <row r="8" spans="1:10" ht="14.25" customHeight="1">
      <c r="A8" s="6">
        <v>14</v>
      </c>
      <c r="B8" s="6">
        <v>10</v>
      </c>
      <c r="C8" s="6">
        <v>30</v>
      </c>
      <c r="D8" s="2" t="s">
        <v>323</v>
      </c>
      <c r="E8" s="4"/>
      <c r="F8" s="37">
        <v>240</v>
      </c>
      <c r="G8" s="43">
        <f>G7+E8-F8</f>
        <v>240</v>
      </c>
      <c r="H8" s="2" t="s">
        <v>153</v>
      </c>
      <c r="I8" s="5"/>
      <c r="J8" s="6" t="s">
        <v>326</v>
      </c>
    </row>
    <row r="9" spans="1:10" ht="14.25" customHeight="1">
      <c r="A9" s="6">
        <v>15</v>
      </c>
      <c r="B9" s="6">
        <v>1</v>
      </c>
      <c r="C9" s="6">
        <v>6</v>
      </c>
      <c r="D9" s="2" t="s">
        <v>333</v>
      </c>
      <c r="E9" s="4"/>
      <c r="F9" s="37">
        <v>240</v>
      </c>
      <c r="G9" s="43">
        <f>G8+E9-F9</f>
        <v>0</v>
      </c>
      <c r="H9" s="2" t="s">
        <v>153</v>
      </c>
      <c r="I9" s="5"/>
      <c r="J9" s="6" t="s">
        <v>327</v>
      </c>
    </row>
    <row r="10" spans="1:10" ht="14.25" customHeight="1">
      <c r="A10" s="6">
        <v>15</v>
      </c>
      <c r="B10" s="6">
        <v>2</v>
      </c>
      <c r="C10" s="6">
        <v>12</v>
      </c>
      <c r="D10" s="2" t="s">
        <v>414</v>
      </c>
      <c r="E10" s="4">
        <v>1000</v>
      </c>
      <c r="F10" s="37"/>
      <c r="G10" s="43">
        <f t="shared" ref="G10:G24" si="0">G9+E10-F10</f>
        <v>1000</v>
      </c>
      <c r="H10" s="6"/>
      <c r="I10" s="5"/>
      <c r="J10" s="6"/>
    </row>
    <row r="11" spans="1:10" ht="14.25" customHeight="1">
      <c r="A11" s="6">
        <v>15</v>
      </c>
      <c r="B11" s="6">
        <v>4</v>
      </c>
      <c r="C11" s="6">
        <v>8</v>
      </c>
      <c r="D11" s="2" t="s">
        <v>553</v>
      </c>
      <c r="E11" s="4"/>
      <c r="F11" s="37">
        <v>240</v>
      </c>
      <c r="G11" s="43">
        <f t="shared" si="0"/>
        <v>760</v>
      </c>
      <c r="H11" s="2"/>
      <c r="I11" s="5"/>
      <c r="J11" s="6" t="s">
        <v>549</v>
      </c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760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760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760</v>
      </c>
      <c r="H14" s="2"/>
      <c r="I14" s="5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760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760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760</v>
      </c>
      <c r="H17" s="2"/>
      <c r="I17" s="13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760</v>
      </c>
      <c r="H18" s="2"/>
      <c r="I18" s="5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760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760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760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760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760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760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2000</v>
      </c>
      <c r="F25" s="54">
        <f>SUM(F4:F24)</f>
        <v>1240</v>
      </c>
      <c r="G25" s="43">
        <f>E25-F25</f>
        <v>760</v>
      </c>
      <c r="H25" s="2"/>
      <c r="I25" s="5"/>
      <c r="J25" s="6"/>
    </row>
    <row r="26" spans="1:10" ht="14.25" customHeight="1">
      <c r="C26" s="15" t="s">
        <v>79</v>
      </c>
      <c r="D26" s="14">
        <f>E25</f>
        <v>2000</v>
      </c>
      <c r="F26" s="16"/>
      <c r="H26" s="16"/>
    </row>
    <row r="27" spans="1:10" ht="21" customHeight="1">
      <c r="C27" s="15" t="s">
        <v>80</v>
      </c>
      <c r="D27" s="14">
        <f>F25</f>
        <v>1240</v>
      </c>
      <c r="E27" s="16" t="s">
        <v>81</v>
      </c>
      <c r="F27" s="18" t="s">
        <v>221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760</v>
      </c>
      <c r="E28" s="15" t="s">
        <v>149</v>
      </c>
      <c r="F28" s="18" t="s">
        <v>157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154</v>
      </c>
      <c r="E30" s="16" t="s">
        <v>84</v>
      </c>
      <c r="F30" s="7" t="s">
        <v>156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41"/>
  <sheetViews>
    <sheetView workbookViewId="0">
      <selection activeCell="H28" sqref="H28"/>
    </sheetView>
  </sheetViews>
  <sheetFormatPr defaultRowHeight="12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43.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397</v>
      </c>
      <c r="E2" s="16" t="s">
        <v>68</v>
      </c>
      <c r="F2" s="9" t="s">
        <v>88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29">
        <v>13</v>
      </c>
      <c r="B5" s="29">
        <v>12</v>
      </c>
      <c r="C5" s="29">
        <v>29</v>
      </c>
      <c r="D5" s="33" t="s">
        <v>355</v>
      </c>
      <c r="E5" s="34">
        <v>1000</v>
      </c>
      <c r="F5" s="45"/>
      <c r="G5" s="44">
        <f>E5-F5</f>
        <v>1000</v>
      </c>
      <c r="H5" s="33" t="s">
        <v>160</v>
      </c>
      <c r="I5" s="35"/>
      <c r="J5" s="29" t="s">
        <v>163</v>
      </c>
    </row>
    <row r="6" spans="1:10" ht="14.25" customHeight="1">
      <c r="A6" s="29">
        <v>13</v>
      </c>
      <c r="B6" s="29">
        <v>12</v>
      </c>
      <c r="C6" s="29">
        <v>30</v>
      </c>
      <c r="D6" s="33" t="s">
        <v>252</v>
      </c>
      <c r="E6" s="34"/>
      <c r="F6" s="45">
        <v>280</v>
      </c>
      <c r="G6" s="44">
        <f>G5+E6-F6</f>
        <v>720</v>
      </c>
      <c r="H6" s="33" t="s">
        <v>153</v>
      </c>
      <c r="I6" s="35"/>
      <c r="J6" s="29" t="s">
        <v>162</v>
      </c>
    </row>
    <row r="7" spans="1:10" ht="14.25" customHeight="1">
      <c r="A7" s="29">
        <v>14</v>
      </c>
      <c r="B7" s="29">
        <v>3</v>
      </c>
      <c r="C7" s="29">
        <v>11</v>
      </c>
      <c r="D7" s="33" t="s">
        <v>251</v>
      </c>
      <c r="E7" s="34"/>
      <c r="F7" s="45">
        <v>240</v>
      </c>
      <c r="G7" s="44">
        <f t="shared" ref="G7:G24" si="0">G6+E7-F7</f>
        <v>480</v>
      </c>
      <c r="H7" s="33" t="s">
        <v>153</v>
      </c>
      <c r="I7" s="35"/>
      <c r="J7" s="36" t="s">
        <v>175</v>
      </c>
    </row>
    <row r="8" spans="1:10" ht="14.25" customHeight="1">
      <c r="A8" s="6">
        <v>14</v>
      </c>
      <c r="B8" s="6">
        <v>6</v>
      </c>
      <c r="C8" s="6">
        <v>4</v>
      </c>
      <c r="D8" s="2" t="s">
        <v>250</v>
      </c>
      <c r="E8" s="4"/>
      <c r="F8" s="37">
        <v>240</v>
      </c>
      <c r="G8" s="43">
        <f t="shared" si="0"/>
        <v>240</v>
      </c>
      <c r="H8" s="33" t="s">
        <v>153</v>
      </c>
      <c r="I8" s="5"/>
      <c r="J8" s="47" t="s">
        <v>208</v>
      </c>
    </row>
    <row r="9" spans="1:10" ht="14.25" customHeight="1">
      <c r="A9" s="6">
        <v>14</v>
      </c>
      <c r="B9" s="6">
        <v>11</v>
      </c>
      <c r="C9" s="6">
        <v>1</v>
      </c>
      <c r="D9" s="2" t="s">
        <v>262</v>
      </c>
      <c r="E9" s="4"/>
      <c r="F9" s="37">
        <v>240</v>
      </c>
      <c r="G9" s="43">
        <f t="shared" si="0"/>
        <v>0</v>
      </c>
      <c r="H9" s="33" t="s">
        <v>153</v>
      </c>
      <c r="I9" s="5"/>
      <c r="J9" s="6" t="s">
        <v>263</v>
      </c>
    </row>
    <row r="10" spans="1:10" ht="14.25" customHeight="1">
      <c r="A10" s="6">
        <v>14</v>
      </c>
      <c r="B10" s="6">
        <v>11</v>
      </c>
      <c r="C10" s="6">
        <v>28</v>
      </c>
      <c r="D10" s="2" t="s">
        <v>354</v>
      </c>
      <c r="E10" s="4">
        <v>1000</v>
      </c>
      <c r="F10" s="42"/>
      <c r="G10" s="43">
        <f t="shared" si="0"/>
        <v>1000</v>
      </c>
      <c r="H10" s="2"/>
      <c r="I10" s="5"/>
      <c r="J10" s="6"/>
    </row>
    <row r="11" spans="1:10" ht="14.25" customHeight="1">
      <c r="A11" s="6">
        <v>15</v>
      </c>
      <c r="B11" s="6">
        <v>1</v>
      </c>
      <c r="C11" s="6">
        <v>6</v>
      </c>
      <c r="D11" s="2" t="s">
        <v>322</v>
      </c>
      <c r="E11" s="4"/>
      <c r="F11" s="37">
        <v>240</v>
      </c>
      <c r="G11" s="43">
        <f t="shared" si="0"/>
        <v>760</v>
      </c>
      <c r="H11" s="2" t="s">
        <v>153</v>
      </c>
      <c r="I11" s="5"/>
      <c r="J11" s="6" t="s">
        <v>327</v>
      </c>
    </row>
    <row r="12" spans="1:10" ht="14.25" customHeight="1">
      <c r="A12" s="6">
        <v>15</v>
      </c>
      <c r="B12" s="6">
        <v>4</v>
      </c>
      <c r="C12" s="6">
        <v>8</v>
      </c>
      <c r="D12" s="2" t="s">
        <v>625</v>
      </c>
      <c r="E12" s="4"/>
      <c r="F12" s="37">
        <v>240</v>
      </c>
      <c r="G12" s="43">
        <f t="shared" si="0"/>
        <v>520</v>
      </c>
      <c r="H12" s="2"/>
      <c r="I12" s="5"/>
      <c r="J12" s="6" t="s">
        <v>549</v>
      </c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520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520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520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520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520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520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520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520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520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520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520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520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2000</v>
      </c>
      <c r="F25" s="37">
        <f>SUM(F4:F24)</f>
        <v>1480</v>
      </c>
      <c r="G25" s="43">
        <f>E25-F25</f>
        <v>520</v>
      </c>
      <c r="H25" s="2"/>
      <c r="I25" s="5"/>
      <c r="J25" s="6"/>
    </row>
    <row r="26" spans="1:10" ht="15.75" customHeight="1">
      <c r="C26" s="15" t="s">
        <v>79</v>
      </c>
      <c r="D26" s="14">
        <f>E25</f>
        <v>2000</v>
      </c>
      <c r="F26" s="16"/>
      <c r="H26" s="16"/>
    </row>
    <row r="27" spans="1:10" ht="26.25" customHeight="1">
      <c r="C27" s="15" t="s">
        <v>80</v>
      </c>
      <c r="D27" s="14">
        <f>F25</f>
        <v>1480</v>
      </c>
      <c r="E27" s="16" t="s">
        <v>81</v>
      </c>
      <c r="F27" s="18" t="s">
        <v>173</v>
      </c>
      <c r="G27" s="18"/>
      <c r="H27" s="18"/>
      <c r="I27" s="18"/>
      <c r="J27" s="18"/>
    </row>
    <row r="28" spans="1:10" ht="24" customHeight="1">
      <c r="C28" s="15" t="s">
        <v>82</v>
      </c>
      <c r="D28" s="14">
        <f>G25</f>
        <v>520</v>
      </c>
      <c r="E28" s="15" t="s">
        <v>149</v>
      </c>
      <c r="F28" s="18" t="s">
        <v>157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154</v>
      </c>
      <c r="E30" s="16" t="s">
        <v>84</v>
      </c>
      <c r="F30" s="7" t="s">
        <v>156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41"/>
  <sheetViews>
    <sheetView workbookViewId="0">
      <selection activeCell="D21" sqref="D21"/>
    </sheetView>
  </sheetViews>
  <sheetFormatPr defaultRowHeight="12"/>
  <cols>
    <col min="1" max="1" width="3.125" style="7" customWidth="1"/>
    <col min="2" max="2" width="2.875" style="7" customWidth="1"/>
    <col min="3" max="3" width="2.875" style="10" customWidth="1"/>
    <col min="4" max="4" width="36.625" style="7" bestFit="1" customWidth="1"/>
    <col min="5" max="5" width="9.875" style="7" customWidth="1"/>
    <col min="6" max="6" width="16.5" style="7" customWidth="1"/>
    <col min="7" max="7" width="9.875" style="7" customWidth="1"/>
    <col min="8" max="8" width="7.375" style="7" customWidth="1"/>
    <col min="9" max="9" width="5.75" style="7" customWidth="1"/>
    <col min="10" max="10" width="39.37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398</v>
      </c>
      <c r="E2" s="16" t="s">
        <v>68</v>
      </c>
      <c r="F2" s="9" t="s">
        <v>2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8" customHeight="1">
      <c r="A5" s="6">
        <v>14</v>
      </c>
      <c r="B5" s="6">
        <v>4</v>
      </c>
      <c r="C5" s="6">
        <v>8</v>
      </c>
      <c r="D5" s="2" t="s">
        <v>356</v>
      </c>
      <c r="E5" s="4">
        <v>960</v>
      </c>
      <c r="F5" s="37"/>
      <c r="G5" s="43">
        <f>E5-F5</f>
        <v>960</v>
      </c>
      <c r="H5" s="33" t="s">
        <v>160</v>
      </c>
      <c r="I5" s="5"/>
      <c r="J5" s="6"/>
    </row>
    <row r="6" spans="1:10" ht="21" customHeight="1">
      <c r="A6" s="6">
        <v>14</v>
      </c>
      <c r="B6" s="6">
        <v>4</v>
      </c>
      <c r="C6" s="6">
        <v>18</v>
      </c>
      <c r="D6" s="2" t="s">
        <v>328</v>
      </c>
      <c r="E6" s="4"/>
      <c r="F6" s="37">
        <v>240</v>
      </c>
      <c r="G6" s="43">
        <f>G5-F6</f>
        <v>720</v>
      </c>
      <c r="H6" s="33" t="s">
        <v>153</v>
      </c>
      <c r="I6" s="5"/>
      <c r="J6" s="6" t="s">
        <v>209</v>
      </c>
    </row>
    <row r="7" spans="1:10" ht="18.75" customHeight="1">
      <c r="A7" s="6">
        <v>14</v>
      </c>
      <c r="B7" s="6">
        <v>6</v>
      </c>
      <c r="C7" s="6">
        <v>4</v>
      </c>
      <c r="D7" s="2" t="s">
        <v>329</v>
      </c>
      <c r="E7" s="4"/>
      <c r="F7" s="37">
        <v>240</v>
      </c>
      <c r="G7" s="43">
        <f t="shared" ref="G7:G24" si="0">G6-F7</f>
        <v>480</v>
      </c>
      <c r="H7" s="33" t="s">
        <v>153</v>
      </c>
      <c r="I7" s="5"/>
      <c r="J7" s="53" t="s">
        <v>208</v>
      </c>
    </row>
    <row r="8" spans="1:10" ht="14.25" customHeight="1">
      <c r="A8" s="6">
        <v>14</v>
      </c>
      <c r="B8" s="6">
        <v>11</v>
      </c>
      <c r="C8" s="6">
        <v>1</v>
      </c>
      <c r="D8" s="2" t="s">
        <v>330</v>
      </c>
      <c r="E8" s="4"/>
      <c r="F8" s="37">
        <v>240</v>
      </c>
      <c r="G8" s="43">
        <f t="shared" si="0"/>
        <v>240</v>
      </c>
      <c r="H8" s="33" t="s">
        <v>153</v>
      </c>
      <c r="I8" s="5"/>
      <c r="J8" s="6" t="s">
        <v>263</v>
      </c>
    </row>
    <row r="9" spans="1:10" ht="14.25" customHeight="1">
      <c r="A9" s="6">
        <v>15</v>
      </c>
      <c r="B9" s="6">
        <v>1</v>
      </c>
      <c r="C9" s="6">
        <v>6</v>
      </c>
      <c r="D9" s="2" t="s">
        <v>334</v>
      </c>
      <c r="E9" s="4"/>
      <c r="F9" s="37">
        <v>240</v>
      </c>
      <c r="G9" s="43">
        <f t="shared" si="0"/>
        <v>0</v>
      </c>
      <c r="H9" s="2" t="s">
        <v>153</v>
      </c>
      <c r="I9" s="5"/>
      <c r="J9" s="6" t="s">
        <v>327</v>
      </c>
    </row>
    <row r="10" spans="1:10" ht="14.25" customHeight="1">
      <c r="A10" s="6"/>
      <c r="B10" s="6"/>
      <c r="C10" s="6"/>
      <c r="D10" s="64" t="s">
        <v>475</v>
      </c>
      <c r="E10" s="4"/>
      <c r="F10" s="42"/>
      <c r="G10" s="4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7"/>
      <c r="G11" s="4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7"/>
      <c r="G12" s="4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7"/>
      <c r="G13" s="4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7"/>
      <c r="G14" s="4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7"/>
      <c r="G15" s="4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7"/>
      <c r="G16" s="4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7"/>
      <c r="G17" s="4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7"/>
      <c r="G18" s="4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7"/>
      <c r="G19" s="4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7"/>
      <c r="G20" s="4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7"/>
      <c r="G21" s="4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7"/>
      <c r="G22" s="4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7"/>
      <c r="G23" s="4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7"/>
      <c r="G24" s="43">
        <f t="shared" si="0"/>
        <v>0</v>
      </c>
      <c r="H24" s="2"/>
      <c r="I24" s="6"/>
      <c r="J24" s="6"/>
    </row>
    <row r="25" spans="1:10" ht="14.25" customHeight="1">
      <c r="A25" s="118" t="s">
        <v>78</v>
      </c>
      <c r="B25" s="118"/>
      <c r="C25" s="118"/>
      <c r="D25" s="2"/>
      <c r="E25" s="4">
        <f>SUM(E4:E24)</f>
        <v>960</v>
      </c>
      <c r="F25" s="37">
        <f>SUM(F4:F24)</f>
        <v>960</v>
      </c>
      <c r="G25" s="43">
        <f>E25-F25</f>
        <v>0</v>
      </c>
      <c r="H25" s="2"/>
      <c r="I25" s="5"/>
      <c r="J25" s="6"/>
    </row>
    <row r="26" spans="1:10" ht="14.25" customHeight="1">
      <c r="C26" s="15" t="s">
        <v>79</v>
      </c>
      <c r="D26" s="14">
        <f>E25</f>
        <v>960</v>
      </c>
      <c r="F26" s="16"/>
      <c r="H26" s="16"/>
    </row>
    <row r="27" spans="1:10" ht="14.25" customHeight="1">
      <c r="C27" s="15" t="s">
        <v>80</v>
      </c>
      <c r="D27" s="14">
        <f>F25</f>
        <v>960</v>
      </c>
      <c r="E27" s="16" t="s">
        <v>81</v>
      </c>
      <c r="F27" s="12" t="s">
        <v>348</v>
      </c>
      <c r="G27" s="18"/>
      <c r="H27" s="18"/>
      <c r="I27" s="18"/>
      <c r="J27" s="18"/>
    </row>
    <row r="28" spans="1:10" ht="14.25" customHeight="1">
      <c r="C28" s="15" t="s">
        <v>82</v>
      </c>
      <c r="D28" s="14">
        <f>G25</f>
        <v>0</v>
      </c>
      <c r="E28" s="15" t="s">
        <v>149</v>
      </c>
      <c r="F28" s="18" t="s">
        <v>181</v>
      </c>
      <c r="G28" s="19"/>
      <c r="H28" s="18"/>
      <c r="I28" s="19"/>
      <c r="J28" s="19"/>
    </row>
    <row r="29" spans="1:10" ht="14.25" customHeight="1">
      <c r="E29" s="24"/>
      <c r="F29" s="8"/>
      <c r="G29" s="18"/>
      <c r="H29" s="18"/>
      <c r="I29" s="18"/>
      <c r="J29" s="18"/>
    </row>
    <row r="30" spans="1:10" ht="14.25" customHeight="1">
      <c r="A30" s="116" t="s">
        <v>83</v>
      </c>
      <c r="B30" s="116"/>
      <c r="C30" s="116"/>
      <c r="D30" s="7" t="s">
        <v>198</v>
      </c>
      <c r="E30" s="16" t="s">
        <v>84</v>
      </c>
      <c r="F30" s="7" t="s">
        <v>154</v>
      </c>
      <c r="G30" s="18"/>
      <c r="H30" s="18"/>
      <c r="I30" s="18"/>
      <c r="J30" s="18"/>
    </row>
    <row r="31" spans="1:10" ht="14.25" customHeight="1">
      <c r="E31" s="24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J245"/>
  <sheetViews>
    <sheetView topLeftCell="A110" workbookViewId="0">
      <selection activeCell="E134" sqref="E134"/>
    </sheetView>
  </sheetViews>
  <sheetFormatPr defaultRowHeight="12"/>
  <cols>
    <col min="1" max="2" width="2.875" style="7" customWidth="1"/>
    <col min="3" max="3" width="2.875" style="10" customWidth="1"/>
    <col min="4" max="4" width="33.375" style="7" customWidth="1"/>
    <col min="5" max="6" width="9.875" style="7" customWidth="1"/>
    <col min="7" max="7" width="13" style="7" customWidth="1"/>
    <col min="8" max="8" width="7.375" style="7" customWidth="1"/>
    <col min="9" max="9" width="6.625" style="7" customWidth="1"/>
    <col min="10" max="10" width="52.25" style="7" customWidth="1"/>
    <col min="11" max="16384" width="9" style="7"/>
  </cols>
  <sheetData>
    <row r="1" spans="1:10" ht="30.75" customHeight="1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4.25" customHeight="1">
      <c r="A2" s="113" t="s">
        <v>67</v>
      </c>
      <c r="B2" s="113"/>
      <c r="C2" s="113"/>
      <c r="D2" s="12" t="s">
        <v>199</v>
      </c>
      <c r="E2" s="16" t="s">
        <v>68</v>
      </c>
      <c r="F2" s="9" t="s">
        <v>3</v>
      </c>
      <c r="G2" s="11"/>
      <c r="H2" s="26"/>
      <c r="I2" s="26"/>
    </row>
    <row r="3" spans="1:10" ht="12" customHeight="1">
      <c r="A3" s="117" t="s">
        <v>69</v>
      </c>
      <c r="B3" s="117"/>
      <c r="C3" s="117"/>
      <c r="D3" s="114" t="s">
        <v>70</v>
      </c>
      <c r="E3" s="114" t="s">
        <v>71</v>
      </c>
      <c r="F3" s="114" t="s">
        <v>72</v>
      </c>
      <c r="G3" s="114" t="s">
        <v>73</v>
      </c>
      <c r="H3" s="114" t="s">
        <v>0</v>
      </c>
      <c r="I3" s="114" t="s">
        <v>1</v>
      </c>
      <c r="J3" s="114" t="s">
        <v>74</v>
      </c>
    </row>
    <row r="4" spans="1:10" ht="12" customHeight="1">
      <c r="A4" s="25" t="s">
        <v>75</v>
      </c>
      <c r="B4" s="25" t="s">
        <v>76</v>
      </c>
      <c r="C4" s="22" t="s">
        <v>77</v>
      </c>
      <c r="D4" s="115"/>
      <c r="E4" s="115"/>
      <c r="F4" s="115"/>
      <c r="G4" s="115"/>
      <c r="H4" s="115"/>
      <c r="I4" s="115"/>
      <c r="J4" s="115"/>
    </row>
    <row r="5" spans="1:10" ht="14.25" customHeight="1">
      <c r="A5" s="6">
        <v>14</v>
      </c>
      <c r="B5" s="6">
        <v>4</v>
      </c>
      <c r="C5" s="6">
        <v>4</v>
      </c>
      <c r="D5" s="2" t="s">
        <v>241</v>
      </c>
      <c r="E5" s="4">
        <v>2400</v>
      </c>
      <c r="F5" s="37">
        <v>0</v>
      </c>
      <c r="G5" s="43">
        <v>2400</v>
      </c>
      <c r="H5" s="39" t="s">
        <v>182</v>
      </c>
      <c r="I5" s="5"/>
      <c r="J5" s="38" t="s">
        <v>183</v>
      </c>
    </row>
    <row r="6" spans="1:10" ht="14.25" customHeight="1">
      <c r="A6" s="6">
        <v>14</v>
      </c>
      <c r="B6" s="6">
        <v>4</v>
      </c>
      <c r="C6" s="6">
        <v>17</v>
      </c>
      <c r="D6" s="39" t="s">
        <v>184</v>
      </c>
      <c r="E6" s="4"/>
      <c r="F6" s="37">
        <v>240</v>
      </c>
      <c r="G6" s="43">
        <f t="shared" ref="G6:G14" si="0">G5+E6-F6</f>
        <v>2160</v>
      </c>
      <c r="H6" s="39" t="s">
        <v>182</v>
      </c>
      <c r="I6" s="5"/>
      <c r="J6" s="38" t="s">
        <v>185</v>
      </c>
    </row>
    <row r="7" spans="1:10" ht="14.25" customHeight="1">
      <c r="A7" s="6">
        <v>14</v>
      </c>
      <c r="B7" s="6">
        <v>4</v>
      </c>
      <c r="C7" s="6">
        <v>17</v>
      </c>
      <c r="D7" s="39" t="s">
        <v>186</v>
      </c>
      <c r="E7" s="4"/>
      <c r="F7" s="37">
        <v>240</v>
      </c>
      <c r="G7" s="43">
        <f t="shared" si="0"/>
        <v>1920</v>
      </c>
      <c r="H7" s="39" t="s">
        <v>182</v>
      </c>
      <c r="I7" s="5"/>
      <c r="J7" s="38" t="s">
        <v>185</v>
      </c>
    </row>
    <row r="8" spans="1:10" ht="14.25" customHeight="1">
      <c r="A8" s="6">
        <v>14</v>
      </c>
      <c r="B8" s="6">
        <v>4</v>
      </c>
      <c r="C8" s="6">
        <v>17</v>
      </c>
      <c r="D8" s="39" t="s">
        <v>187</v>
      </c>
      <c r="E8" s="4"/>
      <c r="F8" s="37">
        <v>240</v>
      </c>
      <c r="G8" s="43">
        <f t="shared" si="0"/>
        <v>1680</v>
      </c>
      <c r="H8" s="39" t="s">
        <v>182</v>
      </c>
      <c r="I8" s="5"/>
      <c r="J8" s="38" t="s">
        <v>185</v>
      </c>
    </row>
    <row r="9" spans="1:10" ht="14.25" customHeight="1">
      <c r="A9" s="6">
        <v>14</v>
      </c>
      <c r="B9" s="6">
        <v>4</v>
      </c>
      <c r="C9" s="6">
        <v>17</v>
      </c>
      <c r="D9" s="39" t="s">
        <v>188</v>
      </c>
      <c r="E9" s="4"/>
      <c r="F9" s="37">
        <v>240</v>
      </c>
      <c r="G9" s="43">
        <f t="shared" si="0"/>
        <v>1440</v>
      </c>
      <c r="H9" s="39" t="s">
        <v>182</v>
      </c>
      <c r="I9" s="5"/>
      <c r="J9" s="38" t="s">
        <v>185</v>
      </c>
    </row>
    <row r="10" spans="1:10" ht="14.25" customHeight="1">
      <c r="A10" s="6">
        <v>14</v>
      </c>
      <c r="B10" s="6">
        <v>4</v>
      </c>
      <c r="C10" s="6">
        <v>17</v>
      </c>
      <c r="D10" s="39" t="s">
        <v>189</v>
      </c>
      <c r="E10" s="4"/>
      <c r="F10" s="46">
        <v>240</v>
      </c>
      <c r="G10" s="43">
        <f t="shared" si="0"/>
        <v>1200</v>
      </c>
      <c r="H10" s="39" t="s">
        <v>182</v>
      </c>
      <c r="I10" s="5"/>
      <c r="J10" s="38" t="s">
        <v>185</v>
      </c>
    </row>
    <row r="11" spans="1:10" ht="14.25" customHeight="1">
      <c r="A11" s="6">
        <v>14</v>
      </c>
      <c r="B11" s="6">
        <v>4</v>
      </c>
      <c r="C11" s="6">
        <v>17</v>
      </c>
      <c r="D11" s="39" t="s">
        <v>190</v>
      </c>
      <c r="E11" s="4"/>
      <c r="F11" s="37">
        <v>240</v>
      </c>
      <c r="G11" s="43">
        <f t="shared" si="0"/>
        <v>960</v>
      </c>
      <c r="H11" s="39" t="s">
        <v>182</v>
      </c>
      <c r="I11" s="5"/>
      <c r="J11" s="38" t="s">
        <v>185</v>
      </c>
    </row>
    <row r="12" spans="1:10" ht="14.25" customHeight="1">
      <c r="A12" s="6">
        <v>14</v>
      </c>
      <c r="B12" s="6">
        <v>4</v>
      </c>
      <c r="C12" s="6">
        <v>17</v>
      </c>
      <c r="D12" s="39" t="s">
        <v>194</v>
      </c>
      <c r="E12" s="4"/>
      <c r="F12" s="37">
        <v>240</v>
      </c>
      <c r="G12" s="43">
        <f t="shared" si="0"/>
        <v>720</v>
      </c>
      <c r="H12" s="39" t="s">
        <v>182</v>
      </c>
      <c r="I12" s="5"/>
      <c r="J12" s="38" t="s">
        <v>185</v>
      </c>
    </row>
    <row r="13" spans="1:10" ht="14.25" customHeight="1">
      <c r="A13" s="6">
        <v>14</v>
      </c>
      <c r="B13" s="6">
        <v>4</v>
      </c>
      <c r="C13" s="6">
        <v>17</v>
      </c>
      <c r="D13" s="39" t="s">
        <v>191</v>
      </c>
      <c r="E13" s="4"/>
      <c r="F13" s="37">
        <v>240</v>
      </c>
      <c r="G13" s="43">
        <f t="shared" si="0"/>
        <v>480</v>
      </c>
      <c r="H13" s="39" t="s">
        <v>182</v>
      </c>
      <c r="I13" s="5"/>
      <c r="J13" s="38" t="s">
        <v>185</v>
      </c>
    </row>
    <row r="14" spans="1:10" ht="14.25" customHeight="1">
      <c r="A14" s="6">
        <v>14</v>
      </c>
      <c r="B14" s="6">
        <v>4</v>
      </c>
      <c r="C14" s="6">
        <v>17</v>
      </c>
      <c r="D14" s="39" t="s">
        <v>192</v>
      </c>
      <c r="E14" s="4"/>
      <c r="F14" s="37">
        <v>240</v>
      </c>
      <c r="G14" s="43">
        <f t="shared" si="0"/>
        <v>240</v>
      </c>
      <c r="H14" s="39" t="s">
        <v>182</v>
      </c>
      <c r="I14" s="13"/>
      <c r="J14" s="38" t="s">
        <v>185</v>
      </c>
    </row>
    <row r="15" spans="1:10" ht="14.25" customHeight="1">
      <c r="A15" s="6">
        <v>14</v>
      </c>
      <c r="B15" s="6">
        <v>4</v>
      </c>
      <c r="C15" s="6">
        <v>17</v>
      </c>
      <c r="D15" s="39" t="s">
        <v>193</v>
      </c>
      <c r="E15" s="4"/>
      <c r="F15" s="37">
        <v>240</v>
      </c>
      <c r="G15" s="43">
        <f>G14+E15-F15</f>
        <v>0</v>
      </c>
      <c r="H15" s="39" t="s">
        <v>182</v>
      </c>
      <c r="I15" s="5"/>
      <c r="J15" s="38" t="s">
        <v>185</v>
      </c>
    </row>
    <row r="16" spans="1:10" ht="14.25" customHeight="1">
      <c r="A16" s="6"/>
      <c r="B16" s="6"/>
      <c r="C16" s="6"/>
      <c r="D16" s="39"/>
      <c r="E16" s="4"/>
      <c r="F16" s="37"/>
      <c r="G16" s="3"/>
      <c r="H16" s="39"/>
      <c r="I16" s="5"/>
      <c r="J16" s="38"/>
    </row>
    <row r="17" spans="1:10" ht="14.25" customHeight="1">
      <c r="A17" s="6">
        <v>14</v>
      </c>
      <c r="B17" s="6">
        <v>6</v>
      </c>
      <c r="C17" s="6">
        <v>4</v>
      </c>
      <c r="D17" s="39" t="s">
        <v>184</v>
      </c>
      <c r="E17" s="4"/>
      <c r="F17" s="37">
        <v>240</v>
      </c>
      <c r="G17" s="43">
        <f>E28-F17</f>
        <v>5520</v>
      </c>
      <c r="H17" s="39" t="s">
        <v>182</v>
      </c>
      <c r="I17" s="5"/>
      <c r="J17" s="6" t="s">
        <v>205</v>
      </c>
    </row>
    <row r="18" spans="1:10" ht="14.25" customHeight="1">
      <c r="A18" s="6">
        <v>14</v>
      </c>
      <c r="B18" s="6">
        <v>6</v>
      </c>
      <c r="C18" s="6">
        <v>4</v>
      </c>
      <c r="D18" s="39" t="s">
        <v>186</v>
      </c>
      <c r="E18" s="4"/>
      <c r="F18" s="37">
        <v>240</v>
      </c>
      <c r="G18" s="43">
        <f>G17+E18-F18</f>
        <v>5280</v>
      </c>
      <c r="H18" s="39" t="s">
        <v>182</v>
      </c>
      <c r="I18" s="5"/>
      <c r="J18" s="6" t="s">
        <v>205</v>
      </c>
    </row>
    <row r="19" spans="1:10" ht="14.25" customHeight="1">
      <c r="A19" s="6">
        <v>14</v>
      </c>
      <c r="B19" s="6">
        <v>6</v>
      </c>
      <c r="C19" s="6">
        <v>4</v>
      </c>
      <c r="D19" s="39" t="s">
        <v>187</v>
      </c>
      <c r="E19" s="4"/>
      <c r="F19" s="37">
        <v>240</v>
      </c>
      <c r="G19" s="43">
        <f t="shared" ref="G19:G26" si="1">G18+E19-F19</f>
        <v>5040</v>
      </c>
      <c r="H19" s="39" t="s">
        <v>182</v>
      </c>
      <c r="I19" s="5"/>
      <c r="J19" s="6" t="s">
        <v>205</v>
      </c>
    </row>
    <row r="20" spans="1:10" ht="14.25" customHeight="1">
      <c r="A20" s="6">
        <v>14</v>
      </c>
      <c r="B20" s="6">
        <v>6</v>
      </c>
      <c r="C20" s="6">
        <v>4</v>
      </c>
      <c r="D20" s="39" t="s">
        <v>188</v>
      </c>
      <c r="E20" s="4"/>
      <c r="F20" s="37">
        <v>240</v>
      </c>
      <c r="G20" s="43">
        <f t="shared" si="1"/>
        <v>4800</v>
      </c>
      <c r="H20" s="39" t="s">
        <v>182</v>
      </c>
      <c r="I20" s="5"/>
      <c r="J20" s="6" t="s">
        <v>205</v>
      </c>
    </row>
    <row r="21" spans="1:10" ht="14.25" customHeight="1">
      <c r="A21" s="6">
        <v>14</v>
      </c>
      <c r="B21" s="6">
        <v>6</v>
      </c>
      <c r="C21" s="6">
        <v>4</v>
      </c>
      <c r="D21" s="39" t="s">
        <v>189</v>
      </c>
      <c r="E21" s="4"/>
      <c r="F21" s="46">
        <v>240</v>
      </c>
      <c r="G21" s="43">
        <f t="shared" si="1"/>
        <v>4560</v>
      </c>
      <c r="H21" s="39" t="s">
        <v>182</v>
      </c>
      <c r="I21" s="5"/>
      <c r="J21" s="6" t="s">
        <v>205</v>
      </c>
    </row>
    <row r="22" spans="1:10" ht="14.25" customHeight="1">
      <c r="A22" s="6">
        <v>14</v>
      </c>
      <c r="B22" s="6">
        <v>6</v>
      </c>
      <c r="C22" s="6">
        <v>4</v>
      </c>
      <c r="D22" s="39" t="s">
        <v>190</v>
      </c>
      <c r="E22" s="4"/>
      <c r="F22" s="37">
        <v>240</v>
      </c>
      <c r="G22" s="43">
        <f t="shared" si="1"/>
        <v>4320</v>
      </c>
      <c r="H22" s="39" t="s">
        <v>182</v>
      </c>
      <c r="I22" s="5"/>
      <c r="J22" s="6" t="s">
        <v>205</v>
      </c>
    </row>
    <row r="23" spans="1:10" ht="14.25" customHeight="1">
      <c r="A23" s="6">
        <v>14</v>
      </c>
      <c r="B23" s="6">
        <v>6</v>
      </c>
      <c r="C23" s="6">
        <v>4</v>
      </c>
      <c r="D23" s="39" t="s">
        <v>194</v>
      </c>
      <c r="E23" s="4"/>
      <c r="F23" s="37">
        <v>240</v>
      </c>
      <c r="G23" s="43">
        <f t="shared" si="1"/>
        <v>4080</v>
      </c>
      <c r="H23" s="39" t="s">
        <v>182</v>
      </c>
      <c r="I23" s="5"/>
      <c r="J23" s="6" t="s">
        <v>205</v>
      </c>
    </row>
    <row r="24" spans="1:10" ht="14.25" customHeight="1">
      <c r="A24" s="6">
        <v>14</v>
      </c>
      <c r="B24" s="6">
        <v>6</v>
      </c>
      <c r="C24" s="6">
        <v>4</v>
      </c>
      <c r="D24" s="39" t="s">
        <v>191</v>
      </c>
      <c r="E24" s="4"/>
      <c r="F24" s="37">
        <v>240</v>
      </c>
      <c r="G24" s="43">
        <f t="shared" si="1"/>
        <v>3840</v>
      </c>
      <c r="H24" s="39" t="s">
        <v>182</v>
      </c>
      <c r="I24" s="5"/>
      <c r="J24" s="6" t="s">
        <v>205</v>
      </c>
    </row>
    <row r="25" spans="1:10" ht="14.25" customHeight="1">
      <c r="A25" s="6">
        <v>14</v>
      </c>
      <c r="B25" s="6">
        <v>6</v>
      </c>
      <c r="C25" s="6">
        <v>4</v>
      </c>
      <c r="D25" s="39" t="s">
        <v>192</v>
      </c>
      <c r="E25" s="4"/>
      <c r="F25" s="37">
        <v>240</v>
      </c>
      <c r="G25" s="43">
        <f t="shared" si="1"/>
        <v>3600</v>
      </c>
      <c r="H25" s="39" t="s">
        <v>182</v>
      </c>
      <c r="I25" s="13"/>
      <c r="J25" s="6" t="s">
        <v>205</v>
      </c>
    </row>
    <row r="26" spans="1:10" ht="14.25" customHeight="1">
      <c r="A26" s="6">
        <v>14</v>
      </c>
      <c r="B26" s="6">
        <v>6</v>
      </c>
      <c r="C26" s="6">
        <v>4</v>
      </c>
      <c r="D26" s="39" t="s">
        <v>193</v>
      </c>
      <c r="E26" s="4"/>
      <c r="F26" s="37">
        <v>240</v>
      </c>
      <c r="G26" s="43">
        <f t="shared" si="1"/>
        <v>3360</v>
      </c>
      <c r="H26" s="39" t="s">
        <v>182</v>
      </c>
      <c r="I26" s="5"/>
      <c r="J26" s="6" t="s">
        <v>205</v>
      </c>
    </row>
    <row r="27" spans="1:10" ht="14.25" customHeight="1">
      <c r="A27" s="6"/>
      <c r="B27" s="6"/>
      <c r="C27" s="6"/>
      <c r="D27" s="39"/>
      <c r="E27" s="4"/>
      <c r="F27" s="37"/>
      <c r="G27" s="43"/>
      <c r="H27" s="39"/>
      <c r="I27" s="5"/>
      <c r="J27" s="6"/>
    </row>
    <row r="28" spans="1:10" ht="14.25" customHeight="1">
      <c r="A28" s="6">
        <v>14</v>
      </c>
      <c r="B28" s="6">
        <v>6</v>
      </c>
      <c r="C28" s="6">
        <v>23</v>
      </c>
      <c r="D28" s="2" t="s">
        <v>241</v>
      </c>
      <c r="E28" s="4">
        <v>5760</v>
      </c>
      <c r="F28" s="37">
        <v>0</v>
      </c>
      <c r="G28" s="43">
        <f>G26</f>
        <v>3360</v>
      </c>
      <c r="H28" s="2"/>
      <c r="I28" s="6"/>
      <c r="J28" s="6" t="s">
        <v>272</v>
      </c>
    </row>
    <row r="29" spans="1:10" ht="14.25" customHeight="1">
      <c r="A29" s="6"/>
      <c r="B29" s="6"/>
      <c r="C29" s="6"/>
      <c r="D29" s="2"/>
      <c r="E29" s="4"/>
      <c r="F29" s="37"/>
      <c r="G29" s="43"/>
      <c r="H29" s="2"/>
      <c r="I29" s="6"/>
      <c r="J29" s="6"/>
    </row>
    <row r="30" spans="1:10" ht="14.25" customHeight="1">
      <c r="A30" s="6">
        <v>14</v>
      </c>
      <c r="B30" s="6">
        <v>11</v>
      </c>
      <c r="C30" s="6">
        <v>21</v>
      </c>
      <c r="D30" s="2" t="s">
        <v>241</v>
      </c>
      <c r="E30" s="34">
        <v>11280</v>
      </c>
      <c r="F30" s="45">
        <v>0</v>
      </c>
      <c r="G30" s="43">
        <f>G28+E30-F30</f>
        <v>14640</v>
      </c>
      <c r="H30" s="2"/>
      <c r="I30" s="6"/>
      <c r="J30" s="6"/>
    </row>
    <row r="31" spans="1:10" ht="14.25" customHeight="1">
      <c r="A31" s="6">
        <v>14</v>
      </c>
      <c r="B31" s="6">
        <v>11</v>
      </c>
      <c r="C31" s="6">
        <v>28</v>
      </c>
      <c r="D31" s="39" t="s">
        <v>184</v>
      </c>
      <c r="E31" s="34"/>
      <c r="F31" s="45">
        <v>240</v>
      </c>
      <c r="G31" s="43">
        <f>G30+E31-F31</f>
        <v>14400</v>
      </c>
      <c r="H31" s="39" t="s">
        <v>182</v>
      </c>
      <c r="I31" s="5"/>
      <c r="J31" s="6" t="s">
        <v>271</v>
      </c>
    </row>
    <row r="32" spans="1:10" ht="14.25" customHeight="1">
      <c r="A32" s="6">
        <v>14</v>
      </c>
      <c r="B32" s="6">
        <v>11</v>
      </c>
      <c r="C32" s="6">
        <v>28</v>
      </c>
      <c r="D32" s="39" t="s">
        <v>186</v>
      </c>
      <c r="E32" s="34"/>
      <c r="F32" s="45">
        <v>240</v>
      </c>
      <c r="G32" s="43">
        <f t="shared" ref="G32:G40" si="2">G31+E32-F32</f>
        <v>14160</v>
      </c>
      <c r="H32" s="39" t="s">
        <v>182</v>
      </c>
      <c r="I32" s="5"/>
      <c r="J32" s="6" t="s">
        <v>271</v>
      </c>
    </row>
    <row r="33" spans="1:10" ht="14.25" customHeight="1">
      <c r="A33" s="6">
        <v>14</v>
      </c>
      <c r="B33" s="6">
        <v>11</v>
      </c>
      <c r="C33" s="6">
        <v>28</v>
      </c>
      <c r="D33" s="39" t="s">
        <v>187</v>
      </c>
      <c r="E33" s="34"/>
      <c r="F33" s="45">
        <v>240</v>
      </c>
      <c r="G33" s="43">
        <f t="shared" si="2"/>
        <v>13920</v>
      </c>
      <c r="H33" s="39" t="s">
        <v>182</v>
      </c>
      <c r="I33" s="5"/>
      <c r="J33" s="6" t="s">
        <v>271</v>
      </c>
    </row>
    <row r="34" spans="1:10" ht="14.25" customHeight="1">
      <c r="A34" s="6">
        <v>14</v>
      </c>
      <c r="B34" s="6">
        <v>11</v>
      </c>
      <c r="C34" s="6">
        <v>28</v>
      </c>
      <c r="D34" s="39" t="s">
        <v>188</v>
      </c>
      <c r="E34" s="34"/>
      <c r="F34" s="45">
        <v>240</v>
      </c>
      <c r="G34" s="43">
        <f t="shared" si="2"/>
        <v>13680</v>
      </c>
      <c r="H34" s="39" t="s">
        <v>182</v>
      </c>
      <c r="I34" s="5"/>
      <c r="J34" s="6" t="s">
        <v>271</v>
      </c>
    </row>
    <row r="35" spans="1:10" ht="14.25" customHeight="1">
      <c r="A35" s="6">
        <v>14</v>
      </c>
      <c r="B35" s="6">
        <v>11</v>
      </c>
      <c r="C35" s="6">
        <v>28</v>
      </c>
      <c r="D35" s="39" t="s">
        <v>189</v>
      </c>
      <c r="E35" s="34"/>
      <c r="F35" s="45">
        <v>240</v>
      </c>
      <c r="G35" s="43">
        <f t="shared" si="2"/>
        <v>13440</v>
      </c>
      <c r="H35" s="39" t="s">
        <v>182</v>
      </c>
      <c r="I35" s="5"/>
      <c r="J35" s="6" t="s">
        <v>271</v>
      </c>
    </row>
    <row r="36" spans="1:10" ht="14.25" customHeight="1">
      <c r="A36" s="6">
        <v>14</v>
      </c>
      <c r="B36" s="6">
        <v>11</v>
      </c>
      <c r="C36" s="6">
        <v>28</v>
      </c>
      <c r="D36" s="39" t="s">
        <v>190</v>
      </c>
      <c r="E36" s="34"/>
      <c r="F36" s="45">
        <v>240</v>
      </c>
      <c r="G36" s="43">
        <f t="shared" si="2"/>
        <v>13200</v>
      </c>
      <c r="H36" s="39" t="s">
        <v>182</v>
      </c>
      <c r="I36" s="5"/>
      <c r="J36" s="6" t="s">
        <v>271</v>
      </c>
    </row>
    <row r="37" spans="1:10" ht="14.25" customHeight="1">
      <c r="A37" s="6">
        <v>14</v>
      </c>
      <c r="B37" s="6">
        <v>11</v>
      </c>
      <c r="C37" s="6">
        <v>28</v>
      </c>
      <c r="D37" s="39" t="s">
        <v>194</v>
      </c>
      <c r="E37" s="34"/>
      <c r="F37" s="45">
        <v>240</v>
      </c>
      <c r="G37" s="43">
        <f t="shared" si="2"/>
        <v>12960</v>
      </c>
      <c r="H37" s="39" t="s">
        <v>182</v>
      </c>
      <c r="I37" s="5"/>
      <c r="J37" s="6" t="s">
        <v>271</v>
      </c>
    </row>
    <row r="38" spans="1:10" ht="14.25" customHeight="1">
      <c r="A38" s="6">
        <v>14</v>
      </c>
      <c r="B38" s="6">
        <v>11</v>
      </c>
      <c r="C38" s="6">
        <v>28</v>
      </c>
      <c r="D38" s="39" t="s">
        <v>191</v>
      </c>
      <c r="E38" s="34"/>
      <c r="F38" s="45">
        <v>240</v>
      </c>
      <c r="G38" s="43">
        <f t="shared" si="2"/>
        <v>12720</v>
      </c>
      <c r="H38" s="39" t="s">
        <v>182</v>
      </c>
      <c r="I38" s="5"/>
      <c r="J38" s="6" t="s">
        <v>271</v>
      </c>
    </row>
    <row r="39" spans="1:10" ht="14.25" customHeight="1">
      <c r="A39" s="6">
        <v>14</v>
      </c>
      <c r="B39" s="6">
        <v>11</v>
      </c>
      <c r="C39" s="6">
        <v>28</v>
      </c>
      <c r="D39" s="39" t="s">
        <v>192</v>
      </c>
      <c r="E39" s="34"/>
      <c r="F39" s="45">
        <v>240</v>
      </c>
      <c r="G39" s="43">
        <f t="shared" si="2"/>
        <v>12480</v>
      </c>
      <c r="H39" s="39" t="s">
        <v>182</v>
      </c>
      <c r="I39" s="13"/>
      <c r="J39" s="6" t="s">
        <v>271</v>
      </c>
    </row>
    <row r="40" spans="1:10" ht="14.25" customHeight="1">
      <c r="A40" s="6">
        <v>14</v>
      </c>
      <c r="B40" s="6">
        <v>11</v>
      </c>
      <c r="C40" s="6">
        <v>28</v>
      </c>
      <c r="D40" s="39" t="s">
        <v>193</v>
      </c>
      <c r="E40" s="34"/>
      <c r="F40" s="45">
        <v>240</v>
      </c>
      <c r="G40" s="43">
        <f t="shared" si="2"/>
        <v>12240</v>
      </c>
      <c r="H40" s="39" t="s">
        <v>182</v>
      </c>
      <c r="I40" s="5"/>
      <c r="J40" s="6" t="s">
        <v>271</v>
      </c>
    </row>
    <row r="41" spans="1:10" ht="14.25" customHeight="1">
      <c r="C41" s="7"/>
      <c r="D41" s="2"/>
      <c r="E41" s="34"/>
      <c r="F41" s="45"/>
      <c r="G41" s="43"/>
      <c r="H41" s="2"/>
      <c r="I41" s="6"/>
      <c r="J41" s="6"/>
    </row>
    <row r="42" spans="1:10" ht="14.25" customHeight="1">
      <c r="A42" s="6">
        <v>14</v>
      </c>
      <c r="B42" s="6">
        <v>11</v>
      </c>
      <c r="C42" s="6">
        <v>28</v>
      </c>
      <c r="D42" s="2" t="s">
        <v>273</v>
      </c>
      <c r="E42" s="34"/>
      <c r="F42" s="45">
        <v>480</v>
      </c>
      <c r="G42" s="43">
        <f>G40+E42-F42</f>
        <v>11760</v>
      </c>
      <c r="H42" s="39" t="s">
        <v>182</v>
      </c>
      <c r="I42" s="6"/>
      <c r="J42" s="6" t="s">
        <v>310</v>
      </c>
    </row>
    <row r="43" spans="1:10" ht="14.25" customHeight="1">
      <c r="A43" s="6">
        <v>14</v>
      </c>
      <c r="B43" s="6">
        <v>11</v>
      </c>
      <c r="C43" s="6">
        <v>28</v>
      </c>
      <c r="D43" s="2" t="s">
        <v>274</v>
      </c>
      <c r="E43" s="34"/>
      <c r="F43" s="45">
        <v>480</v>
      </c>
      <c r="G43" s="43">
        <f>G42+E43-F43</f>
        <v>11280</v>
      </c>
      <c r="H43" s="39" t="s">
        <v>182</v>
      </c>
      <c r="I43" s="6"/>
      <c r="J43" s="6" t="s">
        <v>310</v>
      </c>
    </row>
    <row r="44" spans="1:10" ht="14.25" customHeight="1">
      <c r="A44" s="6">
        <v>14</v>
      </c>
      <c r="B44" s="6">
        <v>11</v>
      </c>
      <c r="C44" s="6">
        <v>28</v>
      </c>
      <c r="D44" s="2" t="s">
        <v>275</v>
      </c>
      <c r="E44" s="34"/>
      <c r="F44" s="45">
        <v>480</v>
      </c>
      <c r="G44" s="43">
        <f t="shared" ref="G44:G55" si="3">G43+E44-F44</f>
        <v>10800</v>
      </c>
      <c r="H44" s="39" t="s">
        <v>182</v>
      </c>
      <c r="I44" s="6"/>
      <c r="J44" s="6" t="s">
        <v>310</v>
      </c>
    </row>
    <row r="45" spans="1:10" ht="14.25" customHeight="1">
      <c r="A45" s="6">
        <v>14</v>
      </c>
      <c r="B45" s="6">
        <v>11</v>
      </c>
      <c r="C45" s="6">
        <v>28</v>
      </c>
      <c r="D45" s="2" t="s">
        <v>276</v>
      </c>
      <c r="E45" s="34"/>
      <c r="F45" s="45">
        <v>480</v>
      </c>
      <c r="G45" s="43">
        <f t="shared" si="3"/>
        <v>10320</v>
      </c>
      <c r="H45" s="39" t="s">
        <v>182</v>
      </c>
      <c r="I45" s="6"/>
      <c r="J45" s="6" t="s">
        <v>310</v>
      </c>
    </row>
    <row r="46" spans="1:10" ht="14.25" customHeight="1">
      <c r="A46" s="6">
        <v>14</v>
      </c>
      <c r="B46" s="6">
        <v>11</v>
      </c>
      <c r="C46" s="6">
        <v>28</v>
      </c>
      <c r="D46" s="2" t="s">
        <v>277</v>
      </c>
      <c r="E46" s="34"/>
      <c r="F46" s="45">
        <v>480</v>
      </c>
      <c r="G46" s="43">
        <f t="shared" si="3"/>
        <v>9840</v>
      </c>
      <c r="H46" s="39" t="s">
        <v>182</v>
      </c>
      <c r="I46" s="6"/>
      <c r="J46" s="6" t="s">
        <v>310</v>
      </c>
    </row>
    <row r="47" spans="1:10" ht="14.25" customHeight="1">
      <c r="A47" s="6">
        <v>14</v>
      </c>
      <c r="B47" s="6">
        <v>11</v>
      </c>
      <c r="C47" s="6">
        <v>28</v>
      </c>
      <c r="D47" s="2" t="s">
        <v>278</v>
      </c>
      <c r="E47" s="34"/>
      <c r="F47" s="45">
        <v>480</v>
      </c>
      <c r="G47" s="43">
        <f t="shared" si="3"/>
        <v>9360</v>
      </c>
      <c r="H47" s="39" t="s">
        <v>182</v>
      </c>
      <c r="I47" s="6"/>
      <c r="J47" s="6" t="s">
        <v>310</v>
      </c>
    </row>
    <row r="48" spans="1:10" ht="14.25" customHeight="1">
      <c r="A48" s="6">
        <v>14</v>
      </c>
      <c r="B48" s="6">
        <v>11</v>
      </c>
      <c r="C48" s="6">
        <v>28</v>
      </c>
      <c r="D48" s="2" t="s">
        <v>279</v>
      </c>
      <c r="E48" s="34"/>
      <c r="F48" s="45">
        <v>480</v>
      </c>
      <c r="G48" s="43">
        <f t="shared" si="3"/>
        <v>8880</v>
      </c>
      <c r="H48" s="39" t="s">
        <v>182</v>
      </c>
      <c r="I48" s="6"/>
      <c r="J48" s="6" t="s">
        <v>310</v>
      </c>
    </row>
    <row r="49" spans="1:10" ht="14.25" customHeight="1">
      <c r="A49" s="6">
        <v>14</v>
      </c>
      <c r="B49" s="6">
        <v>11</v>
      </c>
      <c r="C49" s="6">
        <v>28</v>
      </c>
      <c r="D49" s="2" t="s">
        <v>280</v>
      </c>
      <c r="E49" s="34"/>
      <c r="F49" s="45">
        <v>480</v>
      </c>
      <c r="G49" s="43">
        <f t="shared" si="3"/>
        <v>8400</v>
      </c>
      <c r="H49" s="39" t="s">
        <v>182</v>
      </c>
      <c r="I49" s="6"/>
      <c r="J49" s="6" t="s">
        <v>310</v>
      </c>
    </row>
    <row r="50" spans="1:10" ht="14.25" customHeight="1">
      <c r="A50" s="6">
        <v>14</v>
      </c>
      <c r="B50" s="6">
        <v>11</v>
      </c>
      <c r="C50" s="6">
        <v>28</v>
      </c>
      <c r="D50" s="2" t="s">
        <v>281</v>
      </c>
      <c r="E50" s="34"/>
      <c r="F50" s="45">
        <v>480</v>
      </c>
      <c r="G50" s="43">
        <f t="shared" si="3"/>
        <v>7920</v>
      </c>
      <c r="H50" s="39" t="s">
        <v>182</v>
      </c>
      <c r="I50" s="6"/>
      <c r="J50" s="6" t="s">
        <v>310</v>
      </c>
    </row>
    <row r="51" spans="1:10" ht="14.25" customHeight="1">
      <c r="A51" s="6">
        <v>14</v>
      </c>
      <c r="B51" s="6">
        <v>11</v>
      </c>
      <c r="C51" s="6">
        <v>28</v>
      </c>
      <c r="D51" s="2" t="s">
        <v>282</v>
      </c>
      <c r="E51" s="34"/>
      <c r="F51" s="45">
        <v>480</v>
      </c>
      <c r="G51" s="43">
        <f t="shared" si="3"/>
        <v>7440</v>
      </c>
      <c r="H51" s="39" t="s">
        <v>182</v>
      </c>
      <c r="I51" s="6"/>
      <c r="J51" s="6" t="s">
        <v>310</v>
      </c>
    </row>
    <row r="52" spans="1:10" ht="14.25" customHeight="1">
      <c r="A52" s="6">
        <v>14</v>
      </c>
      <c r="B52" s="6">
        <v>11</v>
      </c>
      <c r="C52" s="6">
        <v>28</v>
      </c>
      <c r="D52" s="2" t="s">
        <v>283</v>
      </c>
      <c r="E52" s="34"/>
      <c r="F52" s="45">
        <v>480</v>
      </c>
      <c r="G52" s="43">
        <f t="shared" si="3"/>
        <v>6960</v>
      </c>
      <c r="H52" s="39" t="s">
        <v>182</v>
      </c>
      <c r="I52" s="6"/>
      <c r="J52" s="6" t="s">
        <v>310</v>
      </c>
    </row>
    <row r="53" spans="1:10" ht="14.25" customHeight="1">
      <c r="A53" s="6">
        <v>14</v>
      </c>
      <c r="B53" s="6">
        <v>11</v>
      </c>
      <c r="C53" s="6">
        <v>28</v>
      </c>
      <c r="D53" s="2" t="s">
        <v>284</v>
      </c>
      <c r="E53" s="34"/>
      <c r="F53" s="45">
        <v>480</v>
      </c>
      <c r="G53" s="43">
        <f t="shared" si="3"/>
        <v>6480</v>
      </c>
      <c r="H53" s="39" t="s">
        <v>182</v>
      </c>
      <c r="I53" s="6"/>
      <c r="J53" s="6" t="s">
        <v>310</v>
      </c>
    </row>
    <row r="54" spans="1:10" ht="14.25" customHeight="1">
      <c r="A54" s="6">
        <v>14</v>
      </c>
      <c r="B54" s="6">
        <v>11</v>
      </c>
      <c r="C54" s="6">
        <v>28</v>
      </c>
      <c r="D54" s="2" t="s">
        <v>285</v>
      </c>
      <c r="E54" s="34"/>
      <c r="F54" s="45">
        <v>480</v>
      </c>
      <c r="G54" s="43">
        <f t="shared" si="3"/>
        <v>6000</v>
      </c>
      <c r="H54" s="39" t="s">
        <v>182</v>
      </c>
      <c r="I54" s="6"/>
      <c r="J54" s="6" t="s">
        <v>310</v>
      </c>
    </row>
    <row r="55" spans="1:10" ht="14.25" customHeight="1">
      <c r="A55" s="6">
        <v>14</v>
      </c>
      <c r="B55" s="6">
        <v>11</v>
      </c>
      <c r="C55" s="6">
        <v>28</v>
      </c>
      <c r="D55" s="2" t="s">
        <v>286</v>
      </c>
      <c r="E55" s="34"/>
      <c r="F55" s="45">
        <v>480</v>
      </c>
      <c r="G55" s="43">
        <f t="shared" si="3"/>
        <v>5520</v>
      </c>
      <c r="H55" s="39" t="s">
        <v>182</v>
      </c>
      <c r="I55" s="6"/>
      <c r="J55" s="6" t="s">
        <v>310</v>
      </c>
    </row>
    <row r="56" spans="1:10" ht="14.25" customHeight="1">
      <c r="A56" s="6"/>
      <c r="B56" s="6"/>
      <c r="C56" s="6"/>
      <c r="D56" s="2"/>
      <c r="E56" s="34"/>
      <c r="F56" s="45"/>
      <c r="G56" s="43"/>
      <c r="H56" s="2"/>
      <c r="I56" s="6"/>
      <c r="J56" s="6"/>
    </row>
    <row r="57" spans="1:10" ht="14.25" customHeight="1">
      <c r="A57" s="6">
        <v>14</v>
      </c>
      <c r="B57" s="6">
        <v>11</v>
      </c>
      <c r="C57" s="6">
        <v>28</v>
      </c>
      <c r="D57" s="2" t="s">
        <v>287</v>
      </c>
      <c r="E57" s="34"/>
      <c r="F57" s="45">
        <v>240</v>
      </c>
      <c r="G57" s="43">
        <f>G55+E57-F57</f>
        <v>5280</v>
      </c>
      <c r="H57" s="39" t="s">
        <v>182</v>
      </c>
      <c r="I57" s="6"/>
      <c r="J57" s="6" t="s">
        <v>271</v>
      </c>
    </row>
    <row r="58" spans="1:10" ht="14.25" customHeight="1">
      <c r="A58" s="6">
        <v>14</v>
      </c>
      <c r="B58" s="6">
        <v>11</v>
      </c>
      <c r="C58" s="6">
        <v>28</v>
      </c>
      <c r="D58" s="2" t="s">
        <v>288</v>
      </c>
      <c r="E58" s="34"/>
      <c r="F58" s="45">
        <v>240</v>
      </c>
      <c r="G58" s="43">
        <f>G57+E58-F58</f>
        <v>5040</v>
      </c>
      <c r="H58" s="39" t="s">
        <v>182</v>
      </c>
      <c r="I58" s="6"/>
      <c r="J58" s="6" t="s">
        <v>271</v>
      </c>
    </row>
    <row r="59" spans="1:10" ht="14.25" customHeight="1">
      <c r="A59" s="6">
        <v>14</v>
      </c>
      <c r="B59" s="6">
        <v>11</v>
      </c>
      <c r="C59" s="6">
        <v>28</v>
      </c>
      <c r="D59" s="2" t="s">
        <v>289</v>
      </c>
      <c r="E59" s="34"/>
      <c r="F59" s="45">
        <v>240</v>
      </c>
      <c r="G59" s="43">
        <f t="shared" ref="G59:G122" si="4">G58+E59-F59</f>
        <v>4800</v>
      </c>
      <c r="H59" s="39" t="s">
        <v>182</v>
      </c>
      <c r="I59" s="6"/>
      <c r="J59" s="6" t="s">
        <v>271</v>
      </c>
    </row>
    <row r="60" spans="1:10" ht="14.25" customHeight="1">
      <c r="A60" s="6">
        <v>14</v>
      </c>
      <c r="B60" s="6">
        <v>11</v>
      </c>
      <c r="C60" s="6">
        <v>28</v>
      </c>
      <c r="D60" s="2" t="s">
        <v>290</v>
      </c>
      <c r="E60" s="34"/>
      <c r="F60" s="45">
        <v>240</v>
      </c>
      <c r="G60" s="43">
        <f t="shared" si="4"/>
        <v>4560</v>
      </c>
      <c r="H60" s="39" t="s">
        <v>182</v>
      </c>
      <c r="I60" s="6"/>
      <c r="J60" s="6" t="s">
        <v>271</v>
      </c>
    </row>
    <row r="61" spans="1:10" ht="14.25" customHeight="1">
      <c r="A61" s="6">
        <v>14</v>
      </c>
      <c r="B61" s="6">
        <v>11</v>
      </c>
      <c r="C61" s="6">
        <v>28</v>
      </c>
      <c r="D61" s="2" t="s">
        <v>291</v>
      </c>
      <c r="E61" s="34"/>
      <c r="F61" s="45">
        <v>240</v>
      </c>
      <c r="G61" s="43">
        <f t="shared" si="4"/>
        <v>4320</v>
      </c>
      <c r="H61" s="39" t="s">
        <v>182</v>
      </c>
      <c r="I61" s="6"/>
      <c r="J61" s="6" t="s">
        <v>271</v>
      </c>
    </row>
    <row r="62" spans="1:10" ht="14.25" customHeight="1">
      <c r="A62" s="6">
        <v>14</v>
      </c>
      <c r="B62" s="6">
        <v>11</v>
      </c>
      <c r="C62" s="6">
        <v>28</v>
      </c>
      <c r="D62" s="2" t="s">
        <v>292</v>
      </c>
      <c r="E62" s="34"/>
      <c r="F62" s="45">
        <v>240</v>
      </c>
      <c r="G62" s="43">
        <f t="shared" si="4"/>
        <v>4080</v>
      </c>
      <c r="H62" s="39" t="s">
        <v>182</v>
      </c>
      <c r="I62" s="6"/>
      <c r="J62" s="6" t="s">
        <v>271</v>
      </c>
    </row>
    <row r="63" spans="1:10" ht="14.25" customHeight="1">
      <c r="A63" s="6">
        <v>14</v>
      </c>
      <c r="B63" s="6">
        <v>11</v>
      </c>
      <c r="C63" s="6">
        <v>28</v>
      </c>
      <c r="D63" s="2" t="s">
        <v>293</v>
      </c>
      <c r="E63" s="34"/>
      <c r="F63" s="45">
        <v>240</v>
      </c>
      <c r="G63" s="43">
        <f t="shared" si="4"/>
        <v>3840</v>
      </c>
      <c r="H63" s="39" t="s">
        <v>182</v>
      </c>
      <c r="I63" s="6"/>
      <c r="J63" s="6" t="s">
        <v>271</v>
      </c>
    </row>
    <row r="64" spans="1:10" ht="14.25" customHeight="1">
      <c r="A64" s="6">
        <v>14</v>
      </c>
      <c r="B64" s="6">
        <v>11</v>
      </c>
      <c r="C64" s="6">
        <v>28</v>
      </c>
      <c r="D64" s="2" t="s">
        <v>294</v>
      </c>
      <c r="E64" s="34"/>
      <c r="F64" s="45">
        <v>240</v>
      </c>
      <c r="G64" s="43">
        <f t="shared" si="4"/>
        <v>3600</v>
      </c>
      <c r="H64" s="39" t="s">
        <v>182</v>
      </c>
      <c r="I64" s="6"/>
      <c r="J64" s="6" t="s">
        <v>271</v>
      </c>
    </row>
    <row r="65" spans="1:10" ht="14.25" customHeight="1">
      <c r="A65" s="6">
        <v>14</v>
      </c>
      <c r="B65" s="6">
        <v>11</v>
      </c>
      <c r="C65" s="6">
        <v>28</v>
      </c>
      <c r="D65" s="2" t="s">
        <v>295</v>
      </c>
      <c r="E65" s="34"/>
      <c r="F65" s="45">
        <v>240</v>
      </c>
      <c r="G65" s="43">
        <f t="shared" si="4"/>
        <v>3360</v>
      </c>
      <c r="H65" s="39" t="s">
        <v>182</v>
      </c>
      <c r="I65" s="6"/>
      <c r="J65" s="6" t="s">
        <v>271</v>
      </c>
    </row>
    <row r="66" spans="1:10" ht="14.25" customHeight="1">
      <c r="A66" s="6">
        <v>14</v>
      </c>
      <c r="B66" s="6">
        <v>11</v>
      </c>
      <c r="C66" s="6">
        <v>28</v>
      </c>
      <c r="D66" s="2" t="s">
        <v>296</v>
      </c>
      <c r="E66" s="34"/>
      <c r="F66" s="45">
        <v>240</v>
      </c>
      <c r="G66" s="43">
        <f t="shared" si="4"/>
        <v>3120</v>
      </c>
      <c r="H66" s="39" t="s">
        <v>182</v>
      </c>
      <c r="I66" s="6"/>
      <c r="J66" s="6" t="s">
        <v>271</v>
      </c>
    </row>
    <row r="67" spans="1:10" ht="14.25" customHeight="1">
      <c r="A67" s="6">
        <v>14</v>
      </c>
      <c r="B67" s="6">
        <v>11</v>
      </c>
      <c r="C67" s="6">
        <v>28</v>
      </c>
      <c r="D67" s="2" t="s">
        <v>297</v>
      </c>
      <c r="E67" s="34"/>
      <c r="F67" s="45">
        <v>240</v>
      </c>
      <c r="G67" s="43">
        <f t="shared" si="4"/>
        <v>2880</v>
      </c>
      <c r="H67" s="39" t="s">
        <v>182</v>
      </c>
      <c r="I67" s="6"/>
      <c r="J67" s="6" t="s">
        <v>271</v>
      </c>
    </row>
    <row r="68" spans="1:10" ht="14.25" customHeight="1">
      <c r="A68" s="6">
        <v>14</v>
      </c>
      <c r="B68" s="6">
        <v>11</v>
      </c>
      <c r="C68" s="6">
        <v>28</v>
      </c>
      <c r="D68" s="2" t="s">
        <v>298</v>
      </c>
      <c r="E68" s="34"/>
      <c r="F68" s="45">
        <v>240</v>
      </c>
      <c r="G68" s="43">
        <f t="shared" si="4"/>
        <v>2640</v>
      </c>
      <c r="H68" s="39" t="s">
        <v>182</v>
      </c>
      <c r="I68" s="6"/>
      <c r="J68" s="6" t="s">
        <v>271</v>
      </c>
    </row>
    <row r="69" spans="1:10" ht="14.25" customHeight="1">
      <c r="A69" s="6">
        <v>14</v>
      </c>
      <c r="B69" s="6">
        <v>11</v>
      </c>
      <c r="C69" s="6">
        <v>28</v>
      </c>
      <c r="D69" s="2" t="s">
        <v>299</v>
      </c>
      <c r="E69" s="34"/>
      <c r="F69" s="45">
        <v>240</v>
      </c>
      <c r="G69" s="43">
        <f t="shared" si="4"/>
        <v>2400</v>
      </c>
      <c r="H69" s="39" t="s">
        <v>182</v>
      </c>
      <c r="I69" s="6"/>
      <c r="J69" s="6" t="s">
        <v>271</v>
      </c>
    </row>
    <row r="70" spans="1:10" ht="14.25" customHeight="1">
      <c r="A70" s="6">
        <v>14</v>
      </c>
      <c r="B70" s="6">
        <v>11</v>
      </c>
      <c r="C70" s="6">
        <v>28</v>
      </c>
      <c r="D70" s="2" t="s">
        <v>300</v>
      </c>
      <c r="E70" s="34"/>
      <c r="F70" s="45">
        <v>240</v>
      </c>
      <c r="G70" s="43">
        <f t="shared" si="4"/>
        <v>2160</v>
      </c>
      <c r="H70" s="39" t="s">
        <v>182</v>
      </c>
      <c r="I70" s="6"/>
      <c r="J70" s="6" t="s">
        <v>271</v>
      </c>
    </row>
    <row r="71" spans="1:10" ht="14.25" customHeight="1">
      <c r="A71" s="6">
        <v>14</v>
      </c>
      <c r="B71" s="6">
        <v>11</v>
      </c>
      <c r="C71" s="6">
        <v>28</v>
      </c>
      <c r="D71" s="2" t="s">
        <v>301</v>
      </c>
      <c r="E71" s="34"/>
      <c r="F71" s="45">
        <v>240</v>
      </c>
      <c r="G71" s="43">
        <f t="shared" si="4"/>
        <v>1920</v>
      </c>
      <c r="H71" s="39" t="s">
        <v>182</v>
      </c>
      <c r="I71" s="6"/>
      <c r="J71" s="6" t="s">
        <v>271</v>
      </c>
    </row>
    <row r="72" spans="1:10" ht="14.25" customHeight="1">
      <c r="A72" s="6">
        <v>14</v>
      </c>
      <c r="B72" s="6">
        <v>11</v>
      </c>
      <c r="C72" s="6">
        <v>28</v>
      </c>
      <c r="D72" s="2" t="s">
        <v>302</v>
      </c>
      <c r="E72" s="34"/>
      <c r="F72" s="45">
        <v>240</v>
      </c>
      <c r="G72" s="43">
        <f t="shared" si="4"/>
        <v>1680</v>
      </c>
      <c r="H72" s="39" t="s">
        <v>182</v>
      </c>
      <c r="I72" s="6"/>
      <c r="J72" s="6" t="s">
        <v>271</v>
      </c>
    </row>
    <row r="73" spans="1:10" ht="14.25" customHeight="1">
      <c r="A73" s="6">
        <v>14</v>
      </c>
      <c r="B73" s="6">
        <v>11</v>
      </c>
      <c r="C73" s="6">
        <v>28</v>
      </c>
      <c r="D73" s="2" t="s">
        <v>303</v>
      </c>
      <c r="E73" s="34"/>
      <c r="F73" s="45">
        <v>240</v>
      </c>
      <c r="G73" s="43">
        <f t="shared" si="4"/>
        <v>1440</v>
      </c>
      <c r="H73" s="39" t="s">
        <v>182</v>
      </c>
      <c r="I73" s="6"/>
      <c r="J73" s="6" t="s">
        <v>271</v>
      </c>
    </row>
    <row r="74" spans="1:10" ht="14.25" customHeight="1">
      <c r="A74" s="6">
        <v>14</v>
      </c>
      <c r="B74" s="6">
        <v>11</v>
      </c>
      <c r="C74" s="6">
        <v>28</v>
      </c>
      <c r="D74" s="2" t="s">
        <v>304</v>
      </c>
      <c r="E74" s="34"/>
      <c r="F74" s="45">
        <v>240</v>
      </c>
      <c r="G74" s="43">
        <f t="shared" si="4"/>
        <v>1200</v>
      </c>
      <c r="H74" s="39" t="s">
        <v>182</v>
      </c>
      <c r="I74" s="6"/>
      <c r="J74" s="6" t="s">
        <v>271</v>
      </c>
    </row>
    <row r="75" spans="1:10" ht="14.25" customHeight="1">
      <c r="A75" s="6">
        <v>14</v>
      </c>
      <c r="B75" s="6">
        <v>11</v>
      </c>
      <c r="C75" s="6">
        <v>28</v>
      </c>
      <c r="D75" s="2" t="s">
        <v>305</v>
      </c>
      <c r="E75" s="34"/>
      <c r="F75" s="45">
        <v>240</v>
      </c>
      <c r="G75" s="43">
        <f t="shared" si="4"/>
        <v>960</v>
      </c>
      <c r="H75" s="39" t="s">
        <v>182</v>
      </c>
      <c r="I75" s="6"/>
      <c r="J75" s="6" t="s">
        <v>271</v>
      </c>
    </row>
    <row r="76" spans="1:10" ht="14.25" customHeight="1">
      <c r="A76" s="6">
        <v>14</v>
      </c>
      <c r="B76" s="6">
        <v>11</v>
      </c>
      <c r="C76" s="6">
        <v>28</v>
      </c>
      <c r="D76" s="2" t="s">
        <v>306</v>
      </c>
      <c r="E76" s="34"/>
      <c r="F76" s="45">
        <v>240</v>
      </c>
      <c r="G76" s="43">
        <f t="shared" si="4"/>
        <v>720</v>
      </c>
      <c r="H76" s="39" t="s">
        <v>182</v>
      </c>
      <c r="I76" s="6"/>
      <c r="J76" s="6" t="s">
        <v>271</v>
      </c>
    </row>
    <row r="77" spans="1:10" ht="14.25" customHeight="1">
      <c r="A77" s="6">
        <v>14</v>
      </c>
      <c r="B77" s="6">
        <v>11</v>
      </c>
      <c r="C77" s="6">
        <v>28</v>
      </c>
      <c r="D77" s="2" t="s">
        <v>307</v>
      </c>
      <c r="E77" s="34"/>
      <c r="F77" s="45">
        <v>240</v>
      </c>
      <c r="G77" s="43">
        <f t="shared" si="4"/>
        <v>480</v>
      </c>
      <c r="H77" s="39" t="s">
        <v>182</v>
      </c>
      <c r="I77" s="6"/>
      <c r="J77" s="6" t="s">
        <v>271</v>
      </c>
    </row>
    <row r="78" spans="1:10" ht="14.25" customHeight="1">
      <c r="A78" s="6">
        <v>14</v>
      </c>
      <c r="B78" s="6">
        <v>11</v>
      </c>
      <c r="C78" s="6">
        <v>28</v>
      </c>
      <c r="D78" s="2" t="s">
        <v>308</v>
      </c>
      <c r="E78" s="34"/>
      <c r="F78" s="45">
        <v>240</v>
      </c>
      <c r="G78" s="43">
        <f t="shared" si="4"/>
        <v>240</v>
      </c>
      <c r="H78" s="39" t="s">
        <v>182</v>
      </c>
      <c r="I78" s="6"/>
      <c r="J78" s="6" t="s">
        <v>271</v>
      </c>
    </row>
    <row r="79" spans="1:10" ht="14.25" customHeight="1">
      <c r="A79" s="6">
        <v>14</v>
      </c>
      <c r="B79" s="6">
        <v>11</v>
      </c>
      <c r="C79" s="6">
        <v>28</v>
      </c>
      <c r="D79" s="2" t="s">
        <v>309</v>
      </c>
      <c r="E79" s="34"/>
      <c r="F79" s="45">
        <v>240</v>
      </c>
      <c r="G79" s="43">
        <f t="shared" si="4"/>
        <v>0</v>
      </c>
      <c r="H79" s="39" t="s">
        <v>182</v>
      </c>
      <c r="I79" s="6"/>
      <c r="J79" s="6" t="s">
        <v>271</v>
      </c>
    </row>
    <row r="80" spans="1:10" ht="14.25" customHeight="1">
      <c r="A80" s="6"/>
      <c r="B80" s="6"/>
      <c r="C80" s="6"/>
      <c r="D80" s="2"/>
      <c r="E80" s="34"/>
      <c r="F80" s="45"/>
      <c r="G80" s="43">
        <f t="shared" si="4"/>
        <v>0</v>
      </c>
      <c r="H80" s="2"/>
      <c r="I80" s="6"/>
      <c r="J80" s="6"/>
    </row>
    <row r="81" spans="1:10" ht="14.25" customHeight="1">
      <c r="A81" s="6">
        <v>14</v>
      </c>
      <c r="B81" s="6">
        <v>12</v>
      </c>
      <c r="C81" s="6">
        <v>2</v>
      </c>
      <c r="D81" s="2" t="s">
        <v>357</v>
      </c>
      <c r="E81" s="34">
        <v>11280</v>
      </c>
      <c r="F81" s="45"/>
      <c r="G81" s="43">
        <f t="shared" si="4"/>
        <v>11280</v>
      </c>
      <c r="H81" s="2"/>
      <c r="I81" s="6"/>
      <c r="J81" s="6"/>
    </row>
    <row r="82" spans="1:10" ht="14.25" customHeight="1">
      <c r="A82" s="6">
        <v>15</v>
      </c>
      <c r="B82" s="6">
        <v>1</v>
      </c>
      <c r="C82" s="6">
        <v>6</v>
      </c>
      <c r="D82" s="39" t="s">
        <v>184</v>
      </c>
      <c r="E82" s="34"/>
      <c r="F82" s="45">
        <v>240</v>
      </c>
      <c r="G82" s="43">
        <f t="shared" si="4"/>
        <v>11040</v>
      </c>
      <c r="H82" s="2" t="s">
        <v>153</v>
      </c>
      <c r="I82" s="6"/>
      <c r="J82" s="6" t="s">
        <v>317</v>
      </c>
    </row>
    <row r="83" spans="1:10" ht="14.25" customHeight="1">
      <c r="A83" s="6">
        <v>15</v>
      </c>
      <c r="B83" s="6">
        <v>1</v>
      </c>
      <c r="C83" s="6">
        <v>6</v>
      </c>
      <c r="D83" s="39" t="s">
        <v>186</v>
      </c>
      <c r="E83" s="34"/>
      <c r="F83" s="45">
        <v>240</v>
      </c>
      <c r="G83" s="43">
        <f t="shared" si="4"/>
        <v>10800</v>
      </c>
      <c r="H83" s="2" t="s">
        <v>153</v>
      </c>
      <c r="I83" s="6"/>
      <c r="J83" s="6" t="s">
        <v>317</v>
      </c>
    </row>
    <row r="84" spans="1:10" ht="14.25" customHeight="1">
      <c r="A84" s="6">
        <v>15</v>
      </c>
      <c r="B84" s="6">
        <v>1</v>
      </c>
      <c r="C84" s="6">
        <v>6</v>
      </c>
      <c r="D84" s="39" t="s">
        <v>187</v>
      </c>
      <c r="E84" s="34"/>
      <c r="F84" s="45">
        <v>240</v>
      </c>
      <c r="G84" s="43">
        <f t="shared" si="4"/>
        <v>10560</v>
      </c>
      <c r="H84" s="2" t="s">
        <v>153</v>
      </c>
      <c r="I84" s="6"/>
      <c r="J84" s="6" t="s">
        <v>317</v>
      </c>
    </row>
    <row r="85" spans="1:10" ht="14.25" customHeight="1">
      <c r="A85" s="6">
        <v>15</v>
      </c>
      <c r="B85" s="6">
        <v>1</v>
      </c>
      <c r="C85" s="6">
        <v>6</v>
      </c>
      <c r="D85" s="39" t="s">
        <v>188</v>
      </c>
      <c r="E85" s="34"/>
      <c r="F85" s="45">
        <v>240</v>
      </c>
      <c r="G85" s="43">
        <f t="shared" si="4"/>
        <v>10320</v>
      </c>
      <c r="H85" s="2" t="s">
        <v>153</v>
      </c>
      <c r="I85" s="6"/>
      <c r="J85" s="6" t="s">
        <v>317</v>
      </c>
    </row>
    <row r="86" spans="1:10" ht="14.25" customHeight="1">
      <c r="A86" s="6">
        <v>15</v>
      </c>
      <c r="B86" s="6">
        <v>1</v>
      </c>
      <c r="C86" s="6">
        <v>6</v>
      </c>
      <c r="D86" s="39" t="s">
        <v>189</v>
      </c>
      <c r="E86" s="34"/>
      <c r="F86" s="45">
        <v>240</v>
      </c>
      <c r="G86" s="43">
        <f t="shared" si="4"/>
        <v>10080</v>
      </c>
      <c r="H86" s="2" t="s">
        <v>153</v>
      </c>
      <c r="I86" s="6"/>
      <c r="J86" s="6" t="s">
        <v>317</v>
      </c>
    </row>
    <row r="87" spans="1:10" ht="14.25" customHeight="1">
      <c r="A87" s="6">
        <v>15</v>
      </c>
      <c r="B87" s="6">
        <v>1</v>
      </c>
      <c r="C87" s="6">
        <v>6</v>
      </c>
      <c r="D87" s="39" t="s">
        <v>190</v>
      </c>
      <c r="E87" s="34"/>
      <c r="F87" s="45">
        <v>240</v>
      </c>
      <c r="G87" s="43">
        <f t="shared" si="4"/>
        <v>9840</v>
      </c>
      <c r="H87" s="2" t="s">
        <v>153</v>
      </c>
      <c r="I87" s="6"/>
      <c r="J87" s="6" t="s">
        <v>317</v>
      </c>
    </row>
    <row r="88" spans="1:10" ht="14.25" customHeight="1">
      <c r="A88" s="6">
        <v>15</v>
      </c>
      <c r="B88" s="6">
        <v>1</v>
      </c>
      <c r="C88" s="6">
        <v>6</v>
      </c>
      <c r="D88" s="39" t="s">
        <v>194</v>
      </c>
      <c r="E88" s="34"/>
      <c r="F88" s="45">
        <v>240</v>
      </c>
      <c r="G88" s="43">
        <f t="shared" si="4"/>
        <v>9600</v>
      </c>
      <c r="H88" s="2" t="s">
        <v>153</v>
      </c>
      <c r="I88" s="6"/>
      <c r="J88" s="6" t="s">
        <v>317</v>
      </c>
    </row>
    <row r="89" spans="1:10" ht="14.25" customHeight="1">
      <c r="A89" s="6">
        <v>15</v>
      </c>
      <c r="B89" s="6">
        <v>1</v>
      </c>
      <c r="C89" s="6">
        <v>6</v>
      </c>
      <c r="D89" s="39" t="s">
        <v>191</v>
      </c>
      <c r="E89" s="34"/>
      <c r="F89" s="45">
        <v>240</v>
      </c>
      <c r="G89" s="43">
        <f t="shared" si="4"/>
        <v>9360</v>
      </c>
      <c r="H89" s="2" t="s">
        <v>153</v>
      </c>
      <c r="I89" s="6"/>
      <c r="J89" s="6" t="s">
        <v>317</v>
      </c>
    </row>
    <row r="90" spans="1:10" ht="14.25" customHeight="1">
      <c r="A90" s="6">
        <v>15</v>
      </c>
      <c r="B90" s="6">
        <v>1</v>
      </c>
      <c r="C90" s="6">
        <v>6</v>
      </c>
      <c r="D90" s="39" t="s">
        <v>192</v>
      </c>
      <c r="E90" s="34"/>
      <c r="F90" s="45">
        <v>240</v>
      </c>
      <c r="G90" s="43">
        <f t="shared" si="4"/>
        <v>9120</v>
      </c>
      <c r="H90" s="2" t="s">
        <v>153</v>
      </c>
      <c r="I90" s="6"/>
      <c r="J90" s="6" t="s">
        <v>317</v>
      </c>
    </row>
    <row r="91" spans="1:10" ht="14.25" customHeight="1">
      <c r="A91" s="6">
        <v>15</v>
      </c>
      <c r="B91" s="6">
        <v>1</v>
      </c>
      <c r="C91" s="6">
        <v>6</v>
      </c>
      <c r="D91" s="39" t="s">
        <v>193</v>
      </c>
      <c r="E91" s="34"/>
      <c r="F91" s="45">
        <v>240</v>
      </c>
      <c r="G91" s="43">
        <f t="shared" si="4"/>
        <v>8880</v>
      </c>
      <c r="H91" s="2" t="s">
        <v>153</v>
      </c>
      <c r="I91" s="6"/>
      <c r="J91" s="6" t="s">
        <v>317</v>
      </c>
    </row>
    <row r="92" spans="1:10" ht="14.25" customHeight="1">
      <c r="A92" s="6"/>
      <c r="B92" s="6"/>
      <c r="C92" s="6"/>
      <c r="D92" s="2"/>
      <c r="E92" s="34"/>
      <c r="F92" s="45"/>
      <c r="G92" s="43">
        <f t="shared" si="4"/>
        <v>8880</v>
      </c>
      <c r="H92" s="2"/>
      <c r="I92" s="6"/>
      <c r="J92" s="6"/>
    </row>
    <row r="93" spans="1:10" ht="14.25" customHeight="1">
      <c r="A93" s="6">
        <v>15</v>
      </c>
      <c r="B93" s="6">
        <v>1</v>
      </c>
      <c r="C93" s="6">
        <v>6</v>
      </c>
      <c r="D93" s="2" t="s">
        <v>273</v>
      </c>
      <c r="E93" s="34"/>
      <c r="F93" s="45">
        <v>240</v>
      </c>
      <c r="G93" s="43">
        <f>G92+E93-F93</f>
        <v>8640</v>
      </c>
      <c r="H93" s="2" t="s">
        <v>153</v>
      </c>
      <c r="I93" s="6"/>
      <c r="J93" s="6" t="s">
        <v>317</v>
      </c>
    </row>
    <row r="94" spans="1:10" ht="14.25" customHeight="1">
      <c r="A94" s="6">
        <v>15</v>
      </c>
      <c r="B94" s="6">
        <v>1</v>
      </c>
      <c r="C94" s="6">
        <v>6</v>
      </c>
      <c r="D94" s="2" t="s">
        <v>274</v>
      </c>
      <c r="E94" s="34"/>
      <c r="F94" s="45">
        <v>240</v>
      </c>
      <c r="G94" s="43">
        <f t="shared" si="4"/>
        <v>8400</v>
      </c>
      <c r="H94" s="2" t="s">
        <v>153</v>
      </c>
      <c r="I94" s="6"/>
      <c r="J94" s="6" t="s">
        <v>317</v>
      </c>
    </row>
    <row r="95" spans="1:10" ht="14.25" customHeight="1">
      <c r="A95" s="6">
        <v>15</v>
      </c>
      <c r="B95" s="6">
        <v>1</v>
      </c>
      <c r="C95" s="6">
        <v>6</v>
      </c>
      <c r="D95" s="2" t="s">
        <v>275</v>
      </c>
      <c r="E95" s="34"/>
      <c r="F95" s="45">
        <v>240</v>
      </c>
      <c r="G95" s="43">
        <f t="shared" si="4"/>
        <v>8160</v>
      </c>
      <c r="H95" s="2" t="s">
        <v>153</v>
      </c>
      <c r="I95" s="6"/>
      <c r="J95" s="6" t="s">
        <v>317</v>
      </c>
    </row>
    <row r="96" spans="1:10" ht="14.25" customHeight="1">
      <c r="A96" s="6">
        <v>15</v>
      </c>
      <c r="B96" s="6">
        <v>1</v>
      </c>
      <c r="C96" s="6">
        <v>6</v>
      </c>
      <c r="D96" s="2" t="s">
        <v>276</v>
      </c>
      <c r="E96" s="34"/>
      <c r="F96" s="45">
        <v>240</v>
      </c>
      <c r="G96" s="43">
        <f t="shared" si="4"/>
        <v>7920</v>
      </c>
      <c r="H96" s="2" t="s">
        <v>153</v>
      </c>
      <c r="I96" s="6"/>
      <c r="J96" s="6" t="s">
        <v>317</v>
      </c>
    </row>
    <row r="97" spans="1:10" ht="14.25" customHeight="1">
      <c r="A97" s="6">
        <v>15</v>
      </c>
      <c r="B97" s="6">
        <v>1</v>
      </c>
      <c r="C97" s="6">
        <v>6</v>
      </c>
      <c r="D97" s="2" t="s">
        <v>277</v>
      </c>
      <c r="E97" s="34"/>
      <c r="F97" s="45">
        <v>240</v>
      </c>
      <c r="G97" s="43">
        <f t="shared" si="4"/>
        <v>7680</v>
      </c>
      <c r="H97" s="2" t="s">
        <v>153</v>
      </c>
      <c r="I97" s="6"/>
      <c r="J97" s="6" t="s">
        <v>317</v>
      </c>
    </row>
    <row r="98" spans="1:10" ht="14.25" customHeight="1">
      <c r="A98" s="6">
        <v>15</v>
      </c>
      <c r="B98" s="6">
        <v>1</v>
      </c>
      <c r="C98" s="6">
        <v>6</v>
      </c>
      <c r="D98" s="2" t="s">
        <v>278</v>
      </c>
      <c r="E98" s="34"/>
      <c r="F98" s="45">
        <v>240</v>
      </c>
      <c r="G98" s="43">
        <f t="shared" si="4"/>
        <v>7440</v>
      </c>
      <c r="H98" s="2" t="s">
        <v>153</v>
      </c>
      <c r="I98" s="6"/>
      <c r="J98" s="6" t="s">
        <v>317</v>
      </c>
    </row>
    <row r="99" spans="1:10" ht="14.25" customHeight="1">
      <c r="A99" s="6">
        <v>15</v>
      </c>
      <c r="B99" s="6">
        <v>1</v>
      </c>
      <c r="C99" s="6">
        <v>6</v>
      </c>
      <c r="D99" s="2" t="s">
        <v>279</v>
      </c>
      <c r="E99" s="34"/>
      <c r="F99" s="45">
        <v>240</v>
      </c>
      <c r="G99" s="43">
        <f t="shared" si="4"/>
        <v>7200</v>
      </c>
      <c r="H99" s="2" t="s">
        <v>153</v>
      </c>
      <c r="I99" s="6"/>
      <c r="J99" s="6" t="s">
        <v>317</v>
      </c>
    </row>
    <row r="100" spans="1:10" ht="14.25" customHeight="1">
      <c r="A100" s="6">
        <v>15</v>
      </c>
      <c r="B100" s="6">
        <v>1</v>
      </c>
      <c r="C100" s="6">
        <v>6</v>
      </c>
      <c r="D100" s="2" t="s">
        <v>280</v>
      </c>
      <c r="E100" s="34"/>
      <c r="F100" s="45">
        <v>240</v>
      </c>
      <c r="G100" s="43">
        <f t="shared" si="4"/>
        <v>6960</v>
      </c>
      <c r="H100" s="2" t="s">
        <v>153</v>
      </c>
      <c r="I100" s="6"/>
      <c r="J100" s="6" t="s">
        <v>317</v>
      </c>
    </row>
    <row r="101" spans="1:10" ht="14.25" customHeight="1">
      <c r="A101" s="6">
        <v>15</v>
      </c>
      <c r="B101" s="6">
        <v>1</v>
      </c>
      <c r="C101" s="6">
        <v>6</v>
      </c>
      <c r="D101" s="2" t="s">
        <v>281</v>
      </c>
      <c r="E101" s="34"/>
      <c r="F101" s="45">
        <v>240</v>
      </c>
      <c r="G101" s="43">
        <f t="shared" si="4"/>
        <v>6720</v>
      </c>
      <c r="H101" s="2" t="s">
        <v>153</v>
      </c>
      <c r="I101" s="6"/>
      <c r="J101" s="6" t="s">
        <v>317</v>
      </c>
    </row>
    <row r="102" spans="1:10" ht="14.25" customHeight="1">
      <c r="A102" s="6">
        <v>15</v>
      </c>
      <c r="B102" s="6">
        <v>1</v>
      </c>
      <c r="C102" s="6">
        <v>6</v>
      </c>
      <c r="D102" s="2" t="s">
        <v>282</v>
      </c>
      <c r="E102" s="34"/>
      <c r="F102" s="45">
        <v>240</v>
      </c>
      <c r="G102" s="43">
        <f t="shared" si="4"/>
        <v>6480</v>
      </c>
      <c r="H102" s="2" t="s">
        <v>153</v>
      </c>
      <c r="I102" s="6"/>
      <c r="J102" s="6" t="s">
        <v>317</v>
      </c>
    </row>
    <row r="103" spans="1:10" ht="14.25" customHeight="1">
      <c r="A103" s="6">
        <v>15</v>
      </c>
      <c r="B103" s="6">
        <v>1</v>
      </c>
      <c r="C103" s="6">
        <v>6</v>
      </c>
      <c r="D103" s="2" t="s">
        <v>283</v>
      </c>
      <c r="E103" s="34"/>
      <c r="F103" s="45">
        <v>240</v>
      </c>
      <c r="G103" s="43">
        <f t="shared" si="4"/>
        <v>6240</v>
      </c>
      <c r="H103" s="2" t="s">
        <v>153</v>
      </c>
      <c r="I103" s="6"/>
      <c r="J103" s="6" t="s">
        <v>317</v>
      </c>
    </row>
    <row r="104" spans="1:10" ht="14.25" customHeight="1">
      <c r="A104" s="6">
        <v>15</v>
      </c>
      <c r="B104" s="6">
        <v>1</v>
      </c>
      <c r="C104" s="6">
        <v>6</v>
      </c>
      <c r="D104" s="2" t="s">
        <v>284</v>
      </c>
      <c r="E104" s="34"/>
      <c r="F104" s="45">
        <v>240</v>
      </c>
      <c r="G104" s="43">
        <f t="shared" si="4"/>
        <v>6000</v>
      </c>
      <c r="H104" s="2" t="s">
        <v>153</v>
      </c>
      <c r="I104" s="6"/>
      <c r="J104" s="6" t="s">
        <v>317</v>
      </c>
    </row>
    <row r="105" spans="1:10" ht="14.25" customHeight="1">
      <c r="A105" s="6">
        <v>15</v>
      </c>
      <c r="B105" s="6">
        <v>1</v>
      </c>
      <c r="C105" s="6">
        <v>6</v>
      </c>
      <c r="D105" s="2" t="s">
        <v>285</v>
      </c>
      <c r="E105" s="34"/>
      <c r="F105" s="45">
        <v>240</v>
      </c>
      <c r="G105" s="43">
        <f t="shared" si="4"/>
        <v>5760</v>
      </c>
      <c r="H105" s="2" t="s">
        <v>153</v>
      </c>
      <c r="I105" s="6"/>
      <c r="J105" s="6" t="s">
        <v>317</v>
      </c>
    </row>
    <row r="106" spans="1:10" ht="14.25" customHeight="1">
      <c r="A106" s="6">
        <v>15</v>
      </c>
      <c r="B106" s="6">
        <v>1</v>
      </c>
      <c r="C106" s="6">
        <v>6</v>
      </c>
      <c r="D106" s="2" t="s">
        <v>286</v>
      </c>
      <c r="E106" s="34"/>
      <c r="F106" s="45">
        <v>240</v>
      </c>
      <c r="G106" s="43">
        <f t="shared" si="4"/>
        <v>5520</v>
      </c>
      <c r="H106" s="2" t="s">
        <v>153</v>
      </c>
      <c r="I106" s="6"/>
      <c r="J106" s="6" t="s">
        <v>317</v>
      </c>
    </row>
    <row r="107" spans="1:10" ht="14.25" customHeight="1">
      <c r="A107" s="6"/>
      <c r="B107" s="6"/>
      <c r="C107" s="6"/>
      <c r="D107" s="2"/>
      <c r="E107" s="34"/>
      <c r="F107" s="45"/>
      <c r="G107" s="43">
        <f t="shared" si="4"/>
        <v>5520</v>
      </c>
      <c r="H107" s="2"/>
      <c r="I107" s="6"/>
      <c r="J107" s="6"/>
    </row>
    <row r="108" spans="1:10" ht="14.25" customHeight="1">
      <c r="A108" s="6">
        <v>15</v>
      </c>
      <c r="B108" s="6">
        <v>1</v>
      </c>
      <c r="C108" s="6">
        <v>6</v>
      </c>
      <c r="D108" s="2" t="s">
        <v>287</v>
      </c>
      <c r="E108" s="34"/>
      <c r="F108" s="45">
        <v>240</v>
      </c>
      <c r="G108" s="43">
        <f>G107+E108-F108</f>
        <v>5280</v>
      </c>
      <c r="H108" s="2" t="s">
        <v>153</v>
      </c>
      <c r="I108" s="6"/>
      <c r="J108" s="6" t="s">
        <v>317</v>
      </c>
    </row>
    <row r="109" spans="1:10" ht="14.25" customHeight="1">
      <c r="A109" s="6">
        <v>15</v>
      </c>
      <c r="B109" s="6">
        <v>1</v>
      </c>
      <c r="C109" s="6">
        <v>6</v>
      </c>
      <c r="D109" s="2" t="s">
        <v>288</v>
      </c>
      <c r="E109" s="34"/>
      <c r="F109" s="45">
        <v>240</v>
      </c>
      <c r="G109" s="43">
        <f t="shared" si="4"/>
        <v>5040</v>
      </c>
      <c r="H109" s="2" t="s">
        <v>153</v>
      </c>
      <c r="I109" s="6"/>
      <c r="J109" s="6" t="s">
        <v>317</v>
      </c>
    </row>
    <row r="110" spans="1:10" ht="14.25" customHeight="1">
      <c r="A110" s="6">
        <v>15</v>
      </c>
      <c r="B110" s="6">
        <v>1</v>
      </c>
      <c r="C110" s="6">
        <v>6</v>
      </c>
      <c r="D110" s="2" t="s">
        <v>289</v>
      </c>
      <c r="E110" s="34"/>
      <c r="F110" s="45">
        <v>240</v>
      </c>
      <c r="G110" s="43">
        <f t="shared" si="4"/>
        <v>4800</v>
      </c>
      <c r="H110" s="2" t="s">
        <v>153</v>
      </c>
      <c r="I110" s="6"/>
      <c r="J110" s="6" t="s">
        <v>317</v>
      </c>
    </row>
    <row r="111" spans="1:10" ht="14.25" customHeight="1">
      <c r="A111" s="6">
        <v>15</v>
      </c>
      <c r="B111" s="6">
        <v>1</v>
      </c>
      <c r="C111" s="6">
        <v>6</v>
      </c>
      <c r="D111" s="2" t="s">
        <v>290</v>
      </c>
      <c r="E111" s="34"/>
      <c r="F111" s="45">
        <v>240</v>
      </c>
      <c r="G111" s="43">
        <f t="shared" si="4"/>
        <v>4560</v>
      </c>
      <c r="H111" s="2" t="s">
        <v>153</v>
      </c>
      <c r="I111" s="6"/>
      <c r="J111" s="6" t="s">
        <v>317</v>
      </c>
    </row>
    <row r="112" spans="1:10" ht="14.25" customHeight="1">
      <c r="A112" s="6">
        <v>15</v>
      </c>
      <c r="B112" s="6">
        <v>1</v>
      </c>
      <c r="C112" s="6">
        <v>6</v>
      </c>
      <c r="D112" s="2" t="s">
        <v>291</v>
      </c>
      <c r="E112" s="34"/>
      <c r="F112" s="45">
        <v>240</v>
      </c>
      <c r="G112" s="43">
        <f t="shared" si="4"/>
        <v>4320</v>
      </c>
      <c r="H112" s="2" t="s">
        <v>153</v>
      </c>
      <c r="I112" s="6"/>
      <c r="J112" s="6" t="s">
        <v>317</v>
      </c>
    </row>
    <row r="113" spans="1:10" ht="14.25" customHeight="1">
      <c r="A113" s="6">
        <v>15</v>
      </c>
      <c r="B113" s="6">
        <v>1</v>
      </c>
      <c r="C113" s="6">
        <v>6</v>
      </c>
      <c r="D113" s="2" t="s">
        <v>292</v>
      </c>
      <c r="E113" s="34"/>
      <c r="F113" s="45">
        <v>240</v>
      </c>
      <c r="G113" s="43">
        <f t="shared" si="4"/>
        <v>4080</v>
      </c>
      <c r="H113" s="2" t="s">
        <v>153</v>
      </c>
      <c r="I113" s="6"/>
      <c r="J113" s="6" t="s">
        <v>317</v>
      </c>
    </row>
    <row r="114" spans="1:10" ht="14.25" customHeight="1">
      <c r="A114" s="6">
        <v>15</v>
      </c>
      <c r="B114" s="6">
        <v>1</v>
      </c>
      <c r="C114" s="6">
        <v>6</v>
      </c>
      <c r="D114" s="2" t="s">
        <v>293</v>
      </c>
      <c r="E114" s="34"/>
      <c r="F114" s="45">
        <v>240</v>
      </c>
      <c r="G114" s="43">
        <f t="shared" si="4"/>
        <v>3840</v>
      </c>
      <c r="H114" s="2" t="s">
        <v>153</v>
      </c>
      <c r="I114" s="6"/>
      <c r="J114" s="6" t="s">
        <v>317</v>
      </c>
    </row>
    <row r="115" spans="1:10" ht="14.25" customHeight="1">
      <c r="A115" s="6">
        <v>15</v>
      </c>
      <c r="B115" s="6">
        <v>1</v>
      </c>
      <c r="C115" s="6">
        <v>6</v>
      </c>
      <c r="D115" s="2" t="s">
        <v>294</v>
      </c>
      <c r="E115" s="34"/>
      <c r="F115" s="45">
        <v>240</v>
      </c>
      <c r="G115" s="43">
        <f t="shared" si="4"/>
        <v>3600</v>
      </c>
      <c r="H115" s="2" t="s">
        <v>153</v>
      </c>
      <c r="I115" s="6"/>
      <c r="J115" s="6" t="s">
        <v>317</v>
      </c>
    </row>
    <row r="116" spans="1:10" ht="14.25" customHeight="1">
      <c r="A116" s="6">
        <v>15</v>
      </c>
      <c r="B116" s="6">
        <v>1</v>
      </c>
      <c r="C116" s="6">
        <v>6</v>
      </c>
      <c r="D116" s="2" t="s">
        <v>295</v>
      </c>
      <c r="E116" s="34"/>
      <c r="F116" s="45">
        <v>240</v>
      </c>
      <c r="G116" s="43">
        <f t="shared" si="4"/>
        <v>3360</v>
      </c>
      <c r="H116" s="2" t="s">
        <v>153</v>
      </c>
      <c r="I116" s="6"/>
      <c r="J116" s="6" t="s">
        <v>317</v>
      </c>
    </row>
    <row r="117" spans="1:10" ht="14.25" customHeight="1">
      <c r="A117" s="6">
        <v>15</v>
      </c>
      <c r="B117" s="6">
        <v>1</v>
      </c>
      <c r="C117" s="6">
        <v>6</v>
      </c>
      <c r="D117" s="2" t="s">
        <v>296</v>
      </c>
      <c r="E117" s="34"/>
      <c r="F117" s="45">
        <v>240</v>
      </c>
      <c r="G117" s="43">
        <f t="shared" si="4"/>
        <v>3120</v>
      </c>
      <c r="H117" s="2" t="s">
        <v>153</v>
      </c>
      <c r="I117" s="6"/>
      <c r="J117" s="6" t="s">
        <v>317</v>
      </c>
    </row>
    <row r="118" spans="1:10" ht="14.25" customHeight="1">
      <c r="A118" s="6">
        <v>15</v>
      </c>
      <c r="B118" s="6">
        <v>1</v>
      </c>
      <c r="C118" s="6">
        <v>6</v>
      </c>
      <c r="D118" s="2" t="s">
        <v>297</v>
      </c>
      <c r="E118" s="34"/>
      <c r="F118" s="45">
        <v>240</v>
      </c>
      <c r="G118" s="43">
        <f t="shared" si="4"/>
        <v>2880</v>
      </c>
      <c r="H118" s="2" t="s">
        <v>153</v>
      </c>
      <c r="I118" s="6"/>
      <c r="J118" s="6" t="s">
        <v>317</v>
      </c>
    </row>
    <row r="119" spans="1:10" ht="14.25" customHeight="1">
      <c r="A119" s="6">
        <v>15</v>
      </c>
      <c r="B119" s="6">
        <v>1</v>
      </c>
      <c r="C119" s="6">
        <v>6</v>
      </c>
      <c r="D119" s="2" t="s">
        <v>298</v>
      </c>
      <c r="E119" s="34"/>
      <c r="F119" s="45">
        <v>240</v>
      </c>
      <c r="G119" s="43">
        <f t="shared" si="4"/>
        <v>2640</v>
      </c>
      <c r="H119" s="2" t="s">
        <v>153</v>
      </c>
      <c r="I119" s="6"/>
      <c r="J119" s="6" t="s">
        <v>317</v>
      </c>
    </row>
    <row r="120" spans="1:10" ht="14.25" customHeight="1">
      <c r="A120" s="6">
        <v>15</v>
      </c>
      <c r="B120" s="6">
        <v>1</v>
      </c>
      <c r="C120" s="6">
        <v>6</v>
      </c>
      <c r="D120" s="2" t="s">
        <v>299</v>
      </c>
      <c r="E120" s="34"/>
      <c r="F120" s="45">
        <v>240</v>
      </c>
      <c r="G120" s="43">
        <f t="shared" si="4"/>
        <v>2400</v>
      </c>
      <c r="H120" s="2" t="s">
        <v>153</v>
      </c>
      <c r="I120" s="6"/>
      <c r="J120" s="6" t="s">
        <v>317</v>
      </c>
    </row>
    <row r="121" spans="1:10" ht="14.25" customHeight="1">
      <c r="A121" s="6">
        <v>15</v>
      </c>
      <c r="B121" s="6">
        <v>1</v>
      </c>
      <c r="C121" s="6">
        <v>6</v>
      </c>
      <c r="D121" s="2" t="s">
        <v>300</v>
      </c>
      <c r="E121" s="34"/>
      <c r="F121" s="45">
        <v>240</v>
      </c>
      <c r="G121" s="43">
        <f t="shared" si="4"/>
        <v>2160</v>
      </c>
      <c r="H121" s="2" t="s">
        <v>153</v>
      </c>
      <c r="I121" s="6"/>
      <c r="J121" s="6" t="s">
        <v>317</v>
      </c>
    </row>
    <row r="122" spans="1:10" ht="14.25" customHeight="1">
      <c r="A122" s="6">
        <v>15</v>
      </c>
      <c r="B122" s="6">
        <v>1</v>
      </c>
      <c r="C122" s="6">
        <v>6</v>
      </c>
      <c r="D122" s="2" t="s">
        <v>301</v>
      </c>
      <c r="E122" s="34"/>
      <c r="F122" s="45">
        <v>240</v>
      </c>
      <c r="G122" s="43">
        <f t="shared" si="4"/>
        <v>1920</v>
      </c>
      <c r="H122" s="2" t="s">
        <v>153</v>
      </c>
      <c r="I122" s="6"/>
      <c r="J122" s="6" t="s">
        <v>317</v>
      </c>
    </row>
    <row r="123" spans="1:10" ht="14.25" customHeight="1">
      <c r="A123" s="6">
        <v>15</v>
      </c>
      <c r="B123" s="6">
        <v>1</v>
      </c>
      <c r="C123" s="6">
        <v>6</v>
      </c>
      <c r="D123" s="2" t="s">
        <v>302</v>
      </c>
      <c r="E123" s="34"/>
      <c r="F123" s="45">
        <v>240</v>
      </c>
      <c r="G123" s="43">
        <f t="shared" ref="G123:G130" si="5">G122+E123-F123</f>
        <v>1680</v>
      </c>
      <c r="H123" s="2" t="s">
        <v>153</v>
      </c>
      <c r="I123" s="6"/>
      <c r="J123" s="6" t="s">
        <v>317</v>
      </c>
    </row>
    <row r="124" spans="1:10" ht="14.25" customHeight="1">
      <c r="A124" s="6">
        <v>15</v>
      </c>
      <c r="B124" s="6">
        <v>1</v>
      </c>
      <c r="C124" s="6">
        <v>6</v>
      </c>
      <c r="D124" s="2" t="s">
        <v>303</v>
      </c>
      <c r="E124" s="34"/>
      <c r="F124" s="45">
        <v>240</v>
      </c>
      <c r="G124" s="43">
        <f t="shared" si="5"/>
        <v>1440</v>
      </c>
      <c r="H124" s="2" t="s">
        <v>153</v>
      </c>
      <c r="I124" s="6"/>
      <c r="J124" s="6" t="s">
        <v>317</v>
      </c>
    </row>
    <row r="125" spans="1:10" ht="14.25" customHeight="1">
      <c r="A125" s="6">
        <v>15</v>
      </c>
      <c r="B125" s="6">
        <v>1</v>
      </c>
      <c r="C125" s="6">
        <v>6</v>
      </c>
      <c r="D125" s="2" t="s">
        <v>304</v>
      </c>
      <c r="E125" s="34"/>
      <c r="F125" s="45">
        <v>240</v>
      </c>
      <c r="G125" s="43">
        <f t="shared" si="5"/>
        <v>1200</v>
      </c>
      <c r="H125" s="2" t="s">
        <v>153</v>
      </c>
      <c r="I125" s="6"/>
      <c r="J125" s="6" t="s">
        <v>317</v>
      </c>
    </row>
    <row r="126" spans="1:10" ht="14.25" customHeight="1">
      <c r="A126" s="6">
        <v>15</v>
      </c>
      <c r="B126" s="6">
        <v>1</v>
      </c>
      <c r="C126" s="6">
        <v>6</v>
      </c>
      <c r="D126" s="2" t="s">
        <v>305</v>
      </c>
      <c r="E126" s="34"/>
      <c r="F126" s="45">
        <v>240</v>
      </c>
      <c r="G126" s="43">
        <f t="shared" si="5"/>
        <v>960</v>
      </c>
      <c r="H126" s="2" t="s">
        <v>153</v>
      </c>
      <c r="I126" s="6"/>
      <c r="J126" s="6" t="s">
        <v>317</v>
      </c>
    </row>
    <row r="127" spans="1:10" ht="14.25" customHeight="1">
      <c r="A127" s="6">
        <v>15</v>
      </c>
      <c r="B127" s="6">
        <v>1</v>
      </c>
      <c r="C127" s="6">
        <v>6</v>
      </c>
      <c r="D127" s="2" t="s">
        <v>306</v>
      </c>
      <c r="E127" s="34"/>
      <c r="F127" s="45">
        <v>240</v>
      </c>
      <c r="G127" s="43">
        <f t="shared" si="5"/>
        <v>720</v>
      </c>
      <c r="H127" s="2" t="s">
        <v>153</v>
      </c>
      <c r="I127" s="6"/>
      <c r="J127" s="6" t="s">
        <v>317</v>
      </c>
    </row>
    <row r="128" spans="1:10" ht="14.25" customHeight="1">
      <c r="A128" s="6">
        <v>15</v>
      </c>
      <c r="B128" s="6">
        <v>1</v>
      </c>
      <c r="C128" s="6">
        <v>6</v>
      </c>
      <c r="D128" s="2" t="s">
        <v>307</v>
      </c>
      <c r="E128" s="34"/>
      <c r="F128" s="45">
        <v>240</v>
      </c>
      <c r="G128" s="43">
        <f t="shared" si="5"/>
        <v>480</v>
      </c>
      <c r="H128" s="2" t="s">
        <v>153</v>
      </c>
      <c r="I128" s="6"/>
      <c r="J128" s="6" t="s">
        <v>317</v>
      </c>
    </row>
    <row r="129" spans="1:10" ht="14.25" customHeight="1">
      <c r="A129" s="6">
        <v>15</v>
      </c>
      <c r="B129" s="6">
        <v>1</v>
      </c>
      <c r="C129" s="6">
        <v>6</v>
      </c>
      <c r="D129" s="2" t="s">
        <v>308</v>
      </c>
      <c r="E129" s="34"/>
      <c r="F129" s="45">
        <v>240</v>
      </c>
      <c r="G129" s="43">
        <f t="shared" si="5"/>
        <v>240</v>
      </c>
      <c r="H129" s="2" t="s">
        <v>153</v>
      </c>
      <c r="I129" s="6"/>
      <c r="J129" s="6" t="s">
        <v>317</v>
      </c>
    </row>
    <row r="130" spans="1:10" ht="14.25" customHeight="1">
      <c r="A130" s="6">
        <v>15</v>
      </c>
      <c r="B130" s="6">
        <v>1</v>
      </c>
      <c r="C130" s="6">
        <v>6</v>
      </c>
      <c r="D130" s="2" t="s">
        <v>309</v>
      </c>
      <c r="E130" s="34"/>
      <c r="F130" s="45">
        <v>240</v>
      </c>
      <c r="G130" s="43">
        <f t="shared" si="5"/>
        <v>0</v>
      </c>
      <c r="H130" s="2" t="s">
        <v>153</v>
      </c>
      <c r="I130" s="6"/>
      <c r="J130" s="6" t="s">
        <v>317</v>
      </c>
    </row>
    <row r="131" spans="1:10" ht="14.25" customHeight="1">
      <c r="A131" s="6"/>
      <c r="B131" s="6"/>
      <c r="C131" s="6"/>
      <c r="D131" s="2"/>
      <c r="E131" s="34"/>
      <c r="F131" s="45"/>
      <c r="G131" s="43"/>
      <c r="H131" s="2"/>
      <c r="I131" s="6"/>
      <c r="J131" s="6"/>
    </row>
    <row r="132" spans="1:10" ht="14.25" customHeight="1">
      <c r="A132" s="6">
        <v>15</v>
      </c>
      <c r="B132" s="6">
        <v>3</v>
      </c>
      <c r="C132" s="6">
        <v>3</v>
      </c>
      <c r="D132" s="2" t="s">
        <v>241</v>
      </c>
      <c r="E132" s="34">
        <v>17760</v>
      </c>
      <c r="F132" s="45"/>
      <c r="G132" s="43">
        <f>G131+E132-F132</f>
        <v>17760</v>
      </c>
      <c r="H132" s="2"/>
      <c r="I132" s="6"/>
      <c r="J132" s="6" t="s">
        <v>487</v>
      </c>
    </row>
    <row r="133" spans="1:10" ht="14.25" customHeight="1">
      <c r="A133" s="6">
        <v>15</v>
      </c>
      <c r="B133" s="6">
        <v>4</v>
      </c>
      <c r="C133" s="6">
        <v>8</v>
      </c>
      <c r="D133" s="2" t="s">
        <v>585</v>
      </c>
      <c r="E133" s="104"/>
      <c r="F133" s="45">
        <v>240</v>
      </c>
      <c r="G133" s="43">
        <f>G132+E133-F133</f>
        <v>17520</v>
      </c>
      <c r="H133" s="2"/>
      <c r="I133" s="6"/>
      <c r="J133" s="6"/>
    </row>
    <row r="134" spans="1:10" ht="14.25" customHeight="1">
      <c r="A134" s="6">
        <v>15</v>
      </c>
      <c r="B134" s="6">
        <v>4</v>
      </c>
      <c r="C134" s="6">
        <v>8</v>
      </c>
      <c r="D134" s="2" t="s">
        <v>586</v>
      </c>
      <c r="E134" s="105"/>
      <c r="F134" s="45">
        <v>240</v>
      </c>
      <c r="G134" s="43">
        <f t="shared" ref="G134:G197" si="6">G133+E134-F134</f>
        <v>17280</v>
      </c>
      <c r="H134" s="2"/>
      <c r="I134" s="6"/>
      <c r="J134" s="6"/>
    </row>
    <row r="135" spans="1:10" ht="14.25" customHeight="1">
      <c r="A135" s="6">
        <v>15</v>
      </c>
      <c r="B135" s="6">
        <v>4</v>
      </c>
      <c r="C135" s="6">
        <v>8</v>
      </c>
      <c r="D135" s="2" t="s">
        <v>587</v>
      </c>
      <c r="E135" s="105"/>
      <c r="F135" s="45">
        <v>240</v>
      </c>
      <c r="G135" s="43">
        <f t="shared" si="6"/>
        <v>17040</v>
      </c>
      <c r="H135" s="2"/>
      <c r="I135" s="6"/>
      <c r="J135" s="6"/>
    </row>
    <row r="136" spans="1:10" ht="14.25" customHeight="1">
      <c r="A136" s="6">
        <v>15</v>
      </c>
      <c r="B136" s="6">
        <v>4</v>
      </c>
      <c r="C136" s="6">
        <v>8</v>
      </c>
      <c r="D136" s="2" t="s">
        <v>588</v>
      </c>
      <c r="E136" s="105"/>
      <c r="F136" s="45">
        <v>240</v>
      </c>
      <c r="G136" s="43">
        <f t="shared" si="6"/>
        <v>16800</v>
      </c>
      <c r="H136" s="2"/>
      <c r="I136" s="6"/>
      <c r="J136" s="6"/>
    </row>
    <row r="137" spans="1:10" ht="14.25" customHeight="1">
      <c r="A137" s="6">
        <v>15</v>
      </c>
      <c r="B137" s="6">
        <v>4</v>
      </c>
      <c r="C137" s="6">
        <v>8</v>
      </c>
      <c r="D137" s="2" t="s">
        <v>589</v>
      </c>
      <c r="E137" s="104"/>
      <c r="F137" s="45">
        <v>240</v>
      </c>
      <c r="G137" s="43">
        <f t="shared" si="6"/>
        <v>16560</v>
      </c>
      <c r="H137" s="2"/>
      <c r="I137" s="6"/>
      <c r="J137" s="6"/>
    </row>
    <row r="138" spans="1:10" ht="14.25" customHeight="1">
      <c r="A138" s="6">
        <v>15</v>
      </c>
      <c r="B138" s="6">
        <v>4</v>
      </c>
      <c r="C138" s="6">
        <v>8</v>
      </c>
      <c r="D138" s="2" t="s">
        <v>590</v>
      </c>
      <c r="E138" s="104"/>
      <c r="F138" s="45">
        <v>240</v>
      </c>
      <c r="G138" s="43">
        <f t="shared" si="6"/>
        <v>16320</v>
      </c>
      <c r="H138" s="2"/>
      <c r="I138" s="6"/>
      <c r="J138" s="6"/>
    </row>
    <row r="139" spans="1:10" ht="14.25" customHeight="1">
      <c r="A139" s="6">
        <v>15</v>
      </c>
      <c r="B139" s="6">
        <v>4</v>
      </c>
      <c r="C139" s="6">
        <v>8</v>
      </c>
      <c r="D139" s="2" t="s">
        <v>591</v>
      </c>
      <c r="E139" s="104"/>
      <c r="F139" s="45">
        <v>240</v>
      </c>
      <c r="G139" s="43">
        <f t="shared" si="6"/>
        <v>16080</v>
      </c>
      <c r="H139" s="2"/>
      <c r="I139" s="6"/>
      <c r="J139" s="6"/>
    </row>
    <row r="140" spans="1:10" ht="14.25" customHeight="1">
      <c r="A140" s="6">
        <v>15</v>
      </c>
      <c r="B140" s="6">
        <v>4</v>
      </c>
      <c r="C140" s="6">
        <v>8</v>
      </c>
      <c r="D140" s="2" t="s">
        <v>592</v>
      </c>
      <c r="E140" s="104"/>
      <c r="F140" s="45">
        <v>240</v>
      </c>
      <c r="G140" s="43">
        <f t="shared" si="6"/>
        <v>15840</v>
      </c>
      <c r="H140" s="2"/>
      <c r="I140" s="6"/>
      <c r="J140" s="6"/>
    </row>
    <row r="141" spans="1:10" ht="14.25" customHeight="1">
      <c r="A141" s="6">
        <v>15</v>
      </c>
      <c r="B141" s="6">
        <v>4</v>
      </c>
      <c r="C141" s="6">
        <v>8</v>
      </c>
      <c r="D141" s="2" t="s">
        <v>593</v>
      </c>
      <c r="E141" s="105"/>
      <c r="F141" s="45">
        <v>240</v>
      </c>
      <c r="G141" s="43">
        <f t="shared" si="6"/>
        <v>15600</v>
      </c>
      <c r="H141" s="2"/>
      <c r="I141" s="6"/>
      <c r="J141" s="6"/>
    </row>
    <row r="142" spans="1:10" ht="14.25" customHeight="1">
      <c r="A142" s="6">
        <v>15</v>
      </c>
      <c r="B142" s="6">
        <v>4</v>
      </c>
      <c r="C142" s="6">
        <v>8</v>
      </c>
      <c r="D142" s="2" t="s">
        <v>287</v>
      </c>
      <c r="E142" s="104"/>
      <c r="F142" s="45">
        <v>240</v>
      </c>
      <c r="G142" s="43">
        <f t="shared" si="6"/>
        <v>15360</v>
      </c>
      <c r="H142" s="2"/>
      <c r="I142" s="6"/>
      <c r="J142" s="6"/>
    </row>
    <row r="143" spans="1:10" ht="14.25" customHeight="1">
      <c r="A143" s="6">
        <v>15</v>
      </c>
      <c r="B143" s="6">
        <v>4</v>
      </c>
      <c r="C143" s="6">
        <v>8</v>
      </c>
      <c r="D143" s="2" t="s">
        <v>288</v>
      </c>
      <c r="E143" s="105"/>
      <c r="F143" s="45">
        <v>240</v>
      </c>
      <c r="G143" s="43">
        <f t="shared" si="6"/>
        <v>15120</v>
      </c>
      <c r="H143" s="2"/>
      <c r="I143" s="6"/>
      <c r="J143" s="6"/>
    </row>
    <row r="144" spans="1:10" ht="14.25" customHeight="1">
      <c r="A144" s="6">
        <v>15</v>
      </c>
      <c r="B144" s="6">
        <v>4</v>
      </c>
      <c r="C144" s="6">
        <v>8</v>
      </c>
      <c r="D144" s="2" t="s">
        <v>621</v>
      </c>
      <c r="E144" s="105"/>
      <c r="F144" s="45">
        <v>240</v>
      </c>
      <c r="G144" s="43">
        <f t="shared" si="6"/>
        <v>14880</v>
      </c>
      <c r="H144" s="2"/>
      <c r="I144" s="6"/>
      <c r="J144" s="6"/>
    </row>
    <row r="145" spans="1:10" ht="14.25" customHeight="1">
      <c r="A145" s="6">
        <v>15</v>
      </c>
      <c r="B145" s="6">
        <v>4</v>
      </c>
      <c r="C145" s="6">
        <v>8</v>
      </c>
      <c r="D145" s="2" t="s">
        <v>622</v>
      </c>
      <c r="E145" s="105"/>
      <c r="F145" s="45">
        <v>240</v>
      </c>
      <c r="G145" s="43">
        <f t="shared" si="6"/>
        <v>14640</v>
      </c>
      <c r="H145" s="2"/>
      <c r="I145" s="6"/>
      <c r="J145" s="6"/>
    </row>
    <row r="146" spans="1:10" ht="14.25" customHeight="1">
      <c r="A146" s="6">
        <v>15</v>
      </c>
      <c r="B146" s="6">
        <v>4</v>
      </c>
      <c r="C146" s="6">
        <v>8</v>
      </c>
      <c r="D146" s="2" t="s">
        <v>291</v>
      </c>
      <c r="E146" s="105"/>
      <c r="F146" s="45">
        <v>240</v>
      </c>
      <c r="G146" s="43">
        <f t="shared" si="6"/>
        <v>14400</v>
      </c>
      <c r="H146" s="2"/>
      <c r="I146" s="6"/>
      <c r="J146" s="6"/>
    </row>
    <row r="147" spans="1:10" ht="14.25" customHeight="1">
      <c r="A147" s="6">
        <v>15</v>
      </c>
      <c r="B147" s="6">
        <v>4</v>
      </c>
      <c r="C147" s="6">
        <v>8</v>
      </c>
      <c r="D147" s="2" t="s">
        <v>594</v>
      </c>
      <c r="E147" s="105"/>
      <c r="F147" s="45">
        <v>240</v>
      </c>
      <c r="G147" s="43">
        <f t="shared" si="6"/>
        <v>14160</v>
      </c>
      <c r="H147" s="2"/>
      <c r="I147" s="6"/>
      <c r="J147" s="6"/>
    </row>
    <row r="148" spans="1:10" ht="14.25" customHeight="1">
      <c r="A148" s="6">
        <v>15</v>
      </c>
      <c r="B148" s="6">
        <v>4</v>
      </c>
      <c r="C148" s="6">
        <v>8</v>
      </c>
      <c r="D148" s="2" t="s">
        <v>292</v>
      </c>
      <c r="E148" s="104"/>
      <c r="F148" s="45">
        <v>240</v>
      </c>
      <c r="G148" s="43">
        <f t="shared" si="6"/>
        <v>13920</v>
      </c>
      <c r="H148" s="2"/>
      <c r="I148" s="6"/>
      <c r="J148" s="6"/>
    </row>
    <row r="149" spans="1:10" ht="14.25" customHeight="1">
      <c r="A149" s="6">
        <v>15</v>
      </c>
      <c r="B149" s="6">
        <v>4</v>
      </c>
      <c r="C149" s="6">
        <v>8</v>
      </c>
      <c r="D149" s="2" t="s">
        <v>293</v>
      </c>
      <c r="E149" s="104"/>
      <c r="F149" s="45">
        <v>240</v>
      </c>
      <c r="G149" s="43">
        <f t="shared" si="6"/>
        <v>13680</v>
      </c>
      <c r="H149" s="2"/>
      <c r="I149" s="6"/>
      <c r="J149" s="6"/>
    </row>
    <row r="150" spans="1:10" ht="14.25" customHeight="1">
      <c r="A150" s="6">
        <v>15</v>
      </c>
      <c r="B150" s="6">
        <v>4</v>
      </c>
      <c r="C150" s="6">
        <v>8</v>
      </c>
      <c r="D150" s="2" t="s">
        <v>294</v>
      </c>
      <c r="E150" s="104"/>
      <c r="F150" s="45">
        <v>240</v>
      </c>
      <c r="G150" s="43">
        <f t="shared" si="6"/>
        <v>13440</v>
      </c>
      <c r="H150" s="2"/>
      <c r="I150" s="6"/>
      <c r="J150" s="6"/>
    </row>
    <row r="151" spans="1:10" ht="14.25" customHeight="1">
      <c r="A151" s="6">
        <v>15</v>
      </c>
      <c r="B151" s="6">
        <v>4</v>
      </c>
      <c r="C151" s="6">
        <v>8</v>
      </c>
      <c r="D151" s="2" t="s">
        <v>295</v>
      </c>
      <c r="E151" s="105"/>
      <c r="F151" s="45">
        <v>240</v>
      </c>
      <c r="G151" s="43">
        <f t="shared" si="6"/>
        <v>13200</v>
      </c>
      <c r="H151" s="2"/>
      <c r="I151" s="6"/>
      <c r="J151" s="6"/>
    </row>
    <row r="152" spans="1:10" ht="14.25" customHeight="1">
      <c r="A152" s="6">
        <v>15</v>
      </c>
      <c r="B152" s="6">
        <v>4</v>
      </c>
      <c r="C152" s="6">
        <v>8</v>
      </c>
      <c r="D152" s="2" t="s">
        <v>296</v>
      </c>
      <c r="E152" s="105"/>
      <c r="F152" s="45">
        <v>240</v>
      </c>
      <c r="G152" s="43">
        <f t="shared" si="6"/>
        <v>12960</v>
      </c>
      <c r="H152" s="2"/>
      <c r="I152" s="6"/>
      <c r="J152" s="6"/>
    </row>
    <row r="153" spans="1:10" ht="14.25" customHeight="1">
      <c r="A153" s="6">
        <v>15</v>
      </c>
      <c r="B153" s="6">
        <v>4</v>
      </c>
      <c r="C153" s="6">
        <v>8</v>
      </c>
      <c r="D153" s="2" t="s">
        <v>297</v>
      </c>
      <c r="E153" s="104"/>
      <c r="F153" s="45">
        <v>240</v>
      </c>
      <c r="G153" s="43">
        <f t="shared" si="6"/>
        <v>12720</v>
      </c>
      <c r="H153" s="2"/>
      <c r="I153" s="6"/>
      <c r="J153" s="6"/>
    </row>
    <row r="154" spans="1:10" ht="14.25" customHeight="1">
      <c r="A154" s="6">
        <v>15</v>
      </c>
      <c r="B154" s="6">
        <v>4</v>
      </c>
      <c r="C154" s="6">
        <v>8</v>
      </c>
      <c r="D154" s="2" t="s">
        <v>298</v>
      </c>
      <c r="E154" s="104"/>
      <c r="F154" s="45">
        <v>240</v>
      </c>
      <c r="G154" s="43">
        <f t="shared" si="6"/>
        <v>12480</v>
      </c>
      <c r="H154" s="2"/>
      <c r="I154" s="6"/>
      <c r="J154" s="6"/>
    </row>
    <row r="155" spans="1:10" ht="14.25" customHeight="1">
      <c r="A155" s="6">
        <v>15</v>
      </c>
      <c r="B155" s="6">
        <v>4</v>
      </c>
      <c r="C155" s="6">
        <v>8</v>
      </c>
      <c r="D155" s="2" t="s">
        <v>299</v>
      </c>
      <c r="E155" s="104"/>
      <c r="F155" s="45">
        <v>240</v>
      </c>
      <c r="G155" s="43">
        <f t="shared" si="6"/>
        <v>12240</v>
      </c>
      <c r="H155" s="2"/>
      <c r="I155" s="6"/>
      <c r="J155" s="6"/>
    </row>
    <row r="156" spans="1:10" ht="14.25" customHeight="1">
      <c r="A156" s="6">
        <v>15</v>
      </c>
      <c r="B156" s="6">
        <v>4</v>
      </c>
      <c r="C156" s="6">
        <v>8</v>
      </c>
      <c r="D156" s="2" t="s">
        <v>300</v>
      </c>
      <c r="E156" s="104"/>
      <c r="F156" s="45">
        <v>240</v>
      </c>
      <c r="G156" s="43">
        <f t="shared" si="6"/>
        <v>12000</v>
      </c>
      <c r="H156" s="2"/>
      <c r="I156" s="6"/>
      <c r="J156" s="6"/>
    </row>
    <row r="157" spans="1:10" ht="14.25" customHeight="1">
      <c r="A157" s="6">
        <v>15</v>
      </c>
      <c r="B157" s="6">
        <v>4</v>
      </c>
      <c r="C157" s="6">
        <v>8</v>
      </c>
      <c r="D157" s="2" t="s">
        <v>273</v>
      </c>
      <c r="E157" s="106"/>
      <c r="F157" s="45">
        <v>240</v>
      </c>
      <c r="G157" s="43">
        <f t="shared" si="6"/>
        <v>11760</v>
      </c>
      <c r="H157" s="2"/>
      <c r="I157" s="6"/>
      <c r="J157" s="6"/>
    </row>
    <row r="158" spans="1:10" ht="14.25" customHeight="1">
      <c r="A158" s="6">
        <v>15</v>
      </c>
      <c r="B158" s="6">
        <v>4</v>
      </c>
      <c r="C158" s="6">
        <v>8</v>
      </c>
      <c r="D158" s="2" t="s">
        <v>274</v>
      </c>
      <c r="E158" s="104"/>
      <c r="F158" s="45">
        <v>240</v>
      </c>
      <c r="G158" s="43">
        <f t="shared" si="6"/>
        <v>11520</v>
      </c>
      <c r="H158" s="2"/>
      <c r="I158" s="6"/>
      <c r="J158" s="6"/>
    </row>
    <row r="159" spans="1:10" ht="14.25" customHeight="1">
      <c r="A159" s="6">
        <v>15</v>
      </c>
      <c r="B159" s="6">
        <v>4</v>
      </c>
      <c r="C159" s="6">
        <v>8</v>
      </c>
      <c r="D159" s="2" t="s">
        <v>276</v>
      </c>
      <c r="E159" s="104"/>
      <c r="F159" s="45">
        <v>240</v>
      </c>
      <c r="G159" s="43">
        <f t="shared" si="6"/>
        <v>11280</v>
      </c>
      <c r="H159" s="2"/>
      <c r="I159" s="6"/>
      <c r="J159" s="6"/>
    </row>
    <row r="160" spans="1:10" ht="14.25" customHeight="1">
      <c r="A160" s="6">
        <v>15</v>
      </c>
      <c r="B160" s="6">
        <v>4</v>
      </c>
      <c r="C160" s="6">
        <v>8</v>
      </c>
      <c r="D160" s="2" t="s">
        <v>278</v>
      </c>
      <c r="E160" s="105"/>
      <c r="F160" s="45">
        <v>240</v>
      </c>
      <c r="G160" s="43">
        <f t="shared" si="6"/>
        <v>11040</v>
      </c>
      <c r="H160" s="2"/>
      <c r="I160" s="6"/>
      <c r="J160" s="6"/>
    </row>
    <row r="161" spans="1:10" ht="14.25" customHeight="1">
      <c r="A161" s="6">
        <v>15</v>
      </c>
      <c r="B161" s="6">
        <v>4</v>
      </c>
      <c r="C161" s="6">
        <v>8</v>
      </c>
      <c r="D161" s="2" t="s">
        <v>277</v>
      </c>
      <c r="E161" s="105"/>
      <c r="F161" s="45">
        <v>240</v>
      </c>
      <c r="G161" s="43">
        <f t="shared" si="6"/>
        <v>10800</v>
      </c>
      <c r="H161" s="2"/>
      <c r="I161" s="6"/>
      <c r="J161" s="6"/>
    </row>
    <row r="162" spans="1:10" ht="14.25" customHeight="1">
      <c r="A162" s="6">
        <v>15</v>
      </c>
      <c r="B162" s="6">
        <v>4</v>
      </c>
      <c r="C162" s="6">
        <v>8</v>
      </c>
      <c r="D162" s="2" t="s">
        <v>279</v>
      </c>
      <c r="E162" s="104"/>
      <c r="F162" s="45">
        <v>240</v>
      </c>
      <c r="G162" s="43">
        <f t="shared" si="6"/>
        <v>10560</v>
      </c>
      <c r="H162" s="2"/>
      <c r="I162" s="6"/>
      <c r="J162" s="6"/>
    </row>
    <row r="163" spans="1:10" ht="14.25" customHeight="1">
      <c r="A163" s="6">
        <v>15</v>
      </c>
      <c r="B163" s="6">
        <v>4</v>
      </c>
      <c r="C163" s="6">
        <v>8</v>
      </c>
      <c r="D163" s="2" t="s">
        <v>280</v>
      </c>
      <c r="E163" s="104"/>
      <c r="F163" s="45">
        <v>240</v>
      </c>
      <c r="G163" s="43">
        <f t="shared" si="6"/>
        <v>10320</v>
      </c>
      <c r="H163" s="2"/>
      <c r="I163" s="6"/>
      <c r="J163" s="6"/>
    </row>
    <row r="164" spans="1:10" ht="14.25" customHeight="1">
      <c r="A164" s="6">
        <v>15</v>
      </c>
      <c r="B164" s="6">
        <v>4</v>
      </c>
      <c r="C164" s="6">
        <v>8</v>
      </c>
      <c r="D164" s="2" t="s">
        <v>595</v>
      </c>
      <c r="E164" s="104"/>
      <c r="F164" s="45">
        <v>240</v>
      </c>
      <c r="G164" s="43">
        <f t="shared" si="6"/>
        <v>10080</v>
      </c>
      <c r="H164" s="2"/>
      <c r="I164" s="6"/>
      <c r="J164" s="6"/>
    </row>
    <row r="165" spans="1:10" ht="14.25" customHeight="1">
      <c r="A165" s="6">
        <v>15</v>
      </c>
      <c r="B165" s="6">
        <v>4</v>
      </c>
      <c r="C165" s="6">
        <v>8</v>
      </c>
      <c r="D165" s="2" t="s">
        <v>281</v>
      </c>
      <c r="E165" s="105"/>
      <c r="F165" s="45">
        <v>240</v>
      </c>
      <c r="G165" s="43">
        <f t="shared" si="6"/>
        <v>9840</v>
      </c>
      <c r="H165" s="2"/>
      <c r="I165" s="6"/>
      <c r="J165" s="6"/>
    </row>
    <row r="166" spans="1:10" ht="14.25" customHeight="1">
      <c r="A166" s="6">
        <v>15</v>
      </c>
      <c r="B166" s="6">
        <v>4</v>
      </c>
      <c r="C166" s="6">
        <v>8</v>
      </c>
      <c r="D166" s="2" t="s">
        <v>282</v>
      </c>
      <c r="E166" s="105"/>
      <c r="F166" s="45">
        <v>240</v>
      </c>
      <c r="G166" s="43">
        <f t="shared" si="6"/>
        <v>9600</v>
      </c>
      <c r="H166" s="2"/>
      <c r="I166" s="6"/>
      <c r="J166" s="6"/>
    </row>
    <row r="167" spans="1:10" ht="14.25" customHeight="1">
      <c r="A167" s="6">
        <v>15</v>
      </c>
      <c r="B167" s="6">
        <v>4</v>
      </c>
      <c r="C167" s="6">
        <v>8</v>
      </c>
      <c r="D167" s="2" t="s">
        <v>283</v>
      </c>
      <c r="E167" s="104"/>
      <c r="F167" s="45">
        <v>240</v>
      </c>
      <c r="G167" s="43">
        <f t="shared" si="6"/>
        <v>9360</v>
      </c>
      <c r="H167" s="2"/>
      <c r="I167" s="6"/>
      <c r="J167" s="6"/>
    </row>
    <row r="168" spans="1:10" ht="14.25" customHeight="1">
      <c r="A168" s="6">
        <v>15</v>
      </c>
      <c r="B168" s="6">
        <v>4</v>
      </c>
      <c r="C168" s="6">
        <v>8</v>
      </c>
      <c r="D168" s="2" t="s">
        <v>284</v>
      </c>
      <c r="E168" s="104"/>
      <c r="F168" s="45">
        <v>240</v>
      </c>
      <c r="G168" s="43">
        <f t="shared" si="6"/>
        <v>9120</v>
      </c>
      <c r="H168" s="2"/>
      <c r="I168" s="6"/>
      <c r="J168" s="6"/>
    </row>
    <row r="169" spans="1:10" ht="14.25" customHeight="1">
      <c r="A169" s="6">
        <v>15</v>
      </c>
      <c r="B169" s="6">
        <v>4</v>
      </c>
      <c r="C169" s="6">
        <v>8</v>
      </c>
      <c r="D169" s="2" t="s">
        <v>301</v>
      </c>
      <c r="E169" s="104"/>
      <c r="F169" s="45">
        <v>240</v>
      </c>
      <c r="G169" s="43">
        <f t="shared" si="6"/>
        <v>8880</v>
      </c>
      <c r="H169" s="2"/>
      <c r="I169" s="6"/>
      <c r="J169" s="6"/>
    </row>
    <row r="170" spans="1:10" ht="14.25" customHeight="1">
      <c r="A170" s="6">
        <v>15</v>
      </c>
      <c r="B170" s="6">
        <v>4</v>
      </c>
      <c r="C170" s="6">
        <v>8</v>
      </c>
      <c r="D170" s="2" t="s">
        <v>302</v>
      </c>
      <c r="E170" s="107"/>
      <c r="F170" s="45">
        <v>240</v>
      </c>
      <c r="G170" s="43">
        <f t="shared" si="6"/>
        <v>8640</v>
      </c>
      <c r="H170" s="2"/>
      <c r="I170" s="6"/>
      <c r="J170" s="6"/>
    </row>
    <row r="171" spans="1:10" ht="14.25" customHeight="1">
      <c r="A171" s="6">
        <v>15</v>
      </c>
      <c r="B171" s="6">
        <v>4</v>
      </c>
      <c r="C171" s="6">
        <v>8</v>
      </c>
      <c r="D171" s="2" t="s">
        <v>303</v>
      </c>
      <c r="E171" s="104"/>
      <c r="F171" s="45">
        <v>240</v>
      </c>
      <c r="G171" s="43">
        <f t="shared" si="6"/>
        <v>8400</v>
      </c>
      <c r="H171" s="2"/>
      <c r="I171" s="6"/>
      <c r="J171" s="6"/>
    </row>
    <row r="172" spans="1:10" ht="14.25" customHeight="1">
      <c r="A172" s="6">
        <v>15</v>
      </c>
      <c r="B172" s="6">
        <v>4</v>
      </c>
      <c r="C172" s="6">
        <v>8</v>
      </c>
      <c r="D172" s="2" t="s">
        <v>304</v>
      </c>
      <c r="E172" s="104"/>
      <c r="F172" s="45">
        <v>240</v>
      </c>
      <c r="G172" s="43">
        <f t="shared" si="6"/>
        <v>8160</v>
      </c>
      <c r="H172" s="2"/>
      <c r="I172" s="6"/>
      <c r="J172" s="6"/>
    </row>
    <row r="173" spans="1:10" ht="14.25" customHeight="1">
      <c r="A173" s="6">
        <v>15</v>
      </c>
      <c r="B173" s="6">
        <v>4</v>
      </c>
      <c r="C173" s="6">
        <v>8</v>
      </c>
      <c r="D173" s="2" t="s">
        <v>285</v>
      </c>
      <c r="E173" s="105"/>
      <c r="F173" s="45">
        <v>240</v>
      </c>
      <c r="G173" s="43">
        <f t="shared" si="6"/>
        <v>7920</v>
      </c>
      <c r="H173" s="2"/>
      <c r="I173" s="6"/>
      <c r="J173" s="6"/>
    </row>
    <row r="174" spans="1:10" ht="14.25" customHeight="1">
      <c r="A174" s="6">
        <v>15</v>
      </c>
      <c r="B174" s="6">
        <v>4</v>
      </c>
      <c r="C174" s="6">
        <v>8</v>
      </c>
      <c r="D174" s="2" t="s">
        <v>305</v>
      </c>
      <c r="E174" s="104"/>
      <c r="F174" s="45">
        <v>240</v>
      </c>
      <c r="G174" s="43">
        <f t="shared" si="6"/>
        <v>7680</v>
      </c>
      <c r="H174" s="2"/>
      <c r="I174" s="6"/>
      <c r="J174" s="6"/>
    </row>
    <row r="175" spans="1:10" ht="14.25" customHeight="1">
      <c r="A175" s="6">
        <v>15</v>
      </c>
      <c r="B175" s="6">
        <v>4</v>
      </c>
      <c r="C175" s="6">
        <v>8</v>
      </c>
      <c r="D175" s="2" t="s">
        <v>623</v>
      </c>
      <c r="E175" s="105"/>
      <c r="F175" s="45">
        <v>240</v>
      </c>
      <c r="G175" s="43">
        <f t="shared" si="6"/>
        <v>7440</v>
      </c>
      <c r="H175" s="2"/>
      <c r="I175" s="6"/>
      <c r="J175" s="6"/>
    </row>
    <row r="176" spans="1:10" ht="14.25" customHeight="1">
      <c r="A176" s="6">
        <v>15</v>
      </c>
      <c r="B176" s="6">
        <v>4</v>
      </c>
      <c r="C176" s="6">
        <v>8</v>
      </c>
      <c r="D176" s="2" t="s">
        <v>306</v>
      </c>
      <c r="E176" s="104"/>
      <c r="F176" s="45">
        <v>240</v>
      </c>
      <c r="G176" s="43">
        <f t="shared" si="6"/>
        <v>7200</v>
      </c>
      <c r="H176" s="2"/>
      <c r="I176" s="6"/>
      <c r="J176" s="6"/>
    </row>
    <row r="177" spans="1:10" ht="14.25" customHeight="1">
      <c r="A177" s="6">
        <v>15</v>
      </c>
      <c r="B177" s="6">
        <v>4</v>
      </c>
      <c r="C177" s="6">
        <v>8</v>
      </c>
      <c r="D177" s="2" t="s">
        <v>307</v>
      </c>
      <c r="E177" s="104"/>
      <c r="F177" s="45">
        <v>240</v>
      </c>
      <c r="G177" s="43">
        <f t="shared" si="6"/>
        <v>6960</v>
      </c>
      <c r="H177" s="2"/>
      <c r="I177" s="6"/>
      <c r="J177" s="6"/>
    </row>
    <row r="178" spans="1:10" ht="14.25" customHeight="1">
      <c r="A178" s="6">
        <v>15</v>
      </c>
      <c r="B178" s="6">
        <v>4</v>
      </c>
      <c r="C178" s="6">
        <v>8</v>
      </c>
      <c r="D178" s="2" t="s">
        <v>308</v>
      </c>
      <c r="E178" s="104"/>
      <c r="F178" s="45">
        <v>240</v>
      </c>
      <c r="G178" s="43">
        <f t="shared" si="6"/>
        <v>6720</v>
      </c>
      <c r="H178" s="2"/>
      <c r="I178" s="6"/>
      <c r="J178" s="6"/>
    </row>
    <row r="179" spans="1:10" ht="14.25" customHeight="1">
      <c r="A179" s="6">
        <v>15</v>
      </c>
      <c r="B179" s="6">
        <v>4</v>
      </c>
      <c r="C179" s="6">
        <v>8</v>
      </c>
      <c r="D179" s="2" t="s">
        <v>309</v>
      </c>
      <c r="E179" s="104"/>
      <c r="F179" s="45">
        <v>240</v>
      </c>
      <c r="G179" s="43">
        <f t="shared" si="6"/>
        <v>6480</v>
      </c>
      <c r="H179" s="2"/>
      <c r="I179" s="6"/>
      <c r="J179" s="6"/>
    </row>
    <row r="180" spans="1:10" ht="14.25" customHeight="1">
      <c r="A180" s="6">
        <v>15</v>
      </c>
      <c r="B180" s="6">
        <v>4</v>
      </c>
      <c r="C180" s="6">
        <v>8</v>
      </c>
      <c r="D180" s="2" t="s">
        <v>596</v>
      </c>
      <c r="E180" s="104"/>
      <c r="F180" s="45">
        <v>240</v>
      </c>
      <c r="G180" s="43">
        <f t="shared" si="6"/>
        <v>6240</v>
      </c>
      <c r="H180" s="2"/>
      <c r="I180" s="6"/>
      <c r="J180" s="6"/>
    </row>
    <row r="181" spans="1:10" ht="14.25" customHeight="1">
      <c r="A181" s="6">
        <v>15</v>
      </c>
      <c r="B181" s="6">
        <v>4</v>
      </c>
      <c r="C181" s="6">
        <v>8</v>
      </c>
      <c r="D181" s="2" t="s">
        <v>597</v>
      </c>
      <c r="E181" s="104"/>
      <c r="F181" s="45">
        <v>240</v>
      </c>
      <c r="G181" s="43">
        <f t="shared" si="6"/>
        <v>6000</v>
      </c>
      <c r="H181" s="2"/>
      <c r="I181" s="6"/>
      <c r="J181" s="6"/>
    </row>
    <row r="182" spans="1:10" ht="14.25" customHeight="1">
      <c r="A182" s="6">
        <v>15</v>
      </c>
      <c r="B182" s="6">
        <v>4</v>
      </c>
      <c r="C182" s="6">
        <v>8</v>
      </c>
      <c r="D182" s="2" t="s">
        <v>598</v>
      </c>
      <c r="E182" s="104"/>
      <c r="F182" s="45">
        <v>240</v>
      </c>
      <c r="G182" s="43">
        <f t="shared" si="6"/>
        <v>5760</v>
      </c>
      <c r="H182" s="2"/>
      <c r="I182" s="6"/>
      <c r="J182" s="6"/>
    </row>
    <row r="183" spans="1:10" ht="14.25" customHeight="1">
      <c r="A183" s="6">
        <v>15</v>
      </c>
      <c r="B183" s="6">
        <v>4</v>
      </c>
      <c r="C183" s="6">
        <v>8</v>
      </c>
      <c r="D183" s="2" t="s">
        <v>599</v>
      </c>
      <c r="E183" s="104"/>
      <c r="F183" s="45">
        <v>240</v>
      </c>
      <c r="G183" s="43">
        <f t="shared" si="6"/>
        <v>5520</v>
      </c>
      <c r="H183" s="2"/>
      <c r="I183" s="6"/>
      <c r="J183" s="6"/>
    </row>
    <row r="184" spans="1:10" ht="14.25" customHeight="1">
      <c r="A184" s="6">
        <v>15</v>
      </c>
      <c r="B184" s="6">
        <v>4</v>
      </c>
      <c r="C184" s="6">
        <v>8</v>
      </c>
      <c r="D184" s="2" t="s">
        <v>600</v>
      </c>
      <c r="E184" s="104"/>
      <c r="F184" s="45">
        <v>240</v>
      </c>
      <c r="G184" s="43">
        <f t="shared" si="6"/>
        <v>5280</v>
      </c>
      <c r="H184" s="2"/>
      <c r="I184" s="6"/>
      <c r="J184" s="6"/>
    </row>
    <row r="185" spans="1:10" ht="14.25" customHeight="1">
      <c r="A185" s="6">
        <v>15</v>
      </c>
      <c r="B185" s="6">
        <v>4</v>
      </c>
      <c r="C185" s="6">
        <v>8</v>
      </c>
      <c r="D185" s="2" t="s">
        <v>601</v>
      </c>
      <c r="E185" s="104"/>
      <c r="F185" s="45">
        <v>240</v>
      </c>
      <c r="G185" s="43">
        <f t="shared" si="6"/>
        <v>5040</v>
      </c>
      <c r="H185" s="2"/>
      <c r="I185" s="6"/>
      <c r="J185" s="6"/>
    </row>
    <row r="186" spans="1:10" ht="14.25" customHeight="1">
      <c r="A186" s="6">
        <v>15</v>
      </c>
      <c r="B186" s="6">
        <v>4</v>
      </c>
      <c r="C186" s="6">
        <v>8</v>
      </c>
      <c r="D186" s="2" t="s">
        <v>602</v>
      </c>
      <c r="E186" s="104"/>
      <c r="F186" s="45">
        <v>240</v>
      </c>
      <c r="G186" s="43">
        <f t="shared" si="6"/>
        <v>4800</v>
      </c>
      <c r="H186" s="2"/>
      <c r="I186" s="6"/>
      <c r="J186" s="6"/>
    </row>
    <row r="187" spans="1:10" ht="14.25" customHeight="1">
      <c r="A187" s="6">
        <v>15</v>
      </c>
      <c r="B187" s="6">
        <v>4</v>
      </c>
      <c r="C187" s="6">
        <v>8</v>
      </c>
      <c r="D187" s="2" t="s">
        <v>603</v>
      </c>
      <c r="E187" s="104"/>
      <c r="F187" s="45">
        <v>240</v>
      </c>
      <c r="G187" s="43">
        <f t="shared" si="6"/>
        <v>4560</v>
      </c>
      <c r="H187" s="2"/>
      <c r="I187" s="6"/>
      <c r="J187" s="6"/>
    </row>
    <row r="188" spans="1:10" ht="14.25" customHeight="1">
      <c r="A188" s="6">
        <v>15</v>
      </c>
      <c r="B188" s="6">
        <v>4</v>
      </c>
      <c r="C188" s="6">
        <v>8</v>
      </c>
      <c r="D188" s="2" t="s">
        <v>604</v>
      </c>
      <c r="E188" s="108"/>
      <c r="F188" s="45">
        <v>240</v>
      </c>
      <c r="G188" s="43">
        <f t="shared" si="6"/>
        <v>4320</v>
      </c>
      <c r="H188" s="2"/>
      <c r="I188" s="6"/>
      <c r="J188" s="6"/>
    </row>
    <row r="189" spans="1:10" ht="14.25" customHeight="1">
      <c r="A189" s="6">
        <v>15</v>
      </c>
      <c r="B189" s="6">
        <v>4</v>
      </c>
      <c r="C189" s="6">
        <v>8</v>
      </c>
      <c r="D189" s="2" t="s">
        <v>605</v>
      </c>
      <c r="E189" s="109"/>
      <c r="F189" s="45">
        <v>240</v>
      </c>
      <c r="G189" s="43">
        <f t="shared" si="6"/>
        <v>4080</v>
      </c>
      <c r="H189" s="2"/>
      <c r="I189" s="6"/>
      <c r="J189" s="6"/>
    </row>
    <row r="190" spans="1:10" ht="14.25" customHeight="1">
      <c r="A190" s="6">
        <v>15</v>
      </c>
      <c r="B190" s="6">
        <v>4</v>
      </c>
      <c r="C190" s="6">
        <v>8</v>
      </c>
      <c r="D190" s="2" t="s">
        <v>606</v>
      </c>
      <c r="E190" s="109"/>
      <c r="F190" s="45">
        <v>240</v>
      </c>
      <c r="G190" s="43">
        <f t="shared" si="6"/>
        <v>3840</v>
      </c>
      <c r="H190" s="2"/>
      <c r="I190" s="6"/>
      <c r="J190" s="6"/>
    </row>
    <row r="191" spans="1:10" ht="14.25" customHeight="1">
      <c r="A191" s="6">
        <v>15</v>
      </c>
      <c r="B191" s="6">
        <v>4</v>
      </c>
      <c r="C191" s="6">
        <v>8</v>
      </c>
      <c r="D191" s="2" t="s">
        <v>607</v>
      </c>
      <c r="E191" s="109"/>
      <c r="F191" s="45">
        <v>240</v>
      </c>
      <c r="G191" s="43">
        <f t="shared" si="6"/>
        <v>3600</v>
      </c>
      <c r="H191" s="2"/>
      <c r="I191" s="6"/>
      <c r="J191" s="6"/>
    </row>
    <row r="192" spans="1:10" ht="14.25" customHeight="1">
      <c r="A192" s="6">
        <v>15</v>
      </c>
      <c r="B192" s="6">
        <v>4</v>
      </c>
      <c r="C192" s="6">
        <v>8</v>
      </c>
      <c r="D192" s="2" t="s">
        <v>608</v>
      </c>
      <c r="E192" s="109"/>
      <c r="F192" s="45">
        <v>240</v>
      </c>
      <c r="G192" s="43">
        <f t="shared" si="6"/>
        <v>3360</v>
      </c>
      <c r="H192" s="2"/>
      <c r="I192" s="6"/>
      <c r="J192" s="6"/>
    </row>
    <row r="193" spans="1:10" ht="14.25" customHeight="1">
      <c r="A193" s="6">
        <v>15</v>
      </c>
      <c r="B193" s="6">
        <v>4</v>
      </c>
      <c r="C193" s="6">
        <v>8</v>
      </c>
      <c r="D193" s="2" t="s">
        <v>609</v>
      </c>
      <c r="E193" s="109"/>
      <c r="F193" s="45">
        <v>240</v>
      </c>
      <c r="G193" s="43">
        <f t="shared" si="6"/>
        <v>3120</v>
      </c>
      <c r="H193" s="2"/>
      <c r="I193" s="6"/>
      <c r="J193" s="6"/>
    </row>
    <row r="194" spans="1:10" ht="14.25" customHeight="1">
      <c r="A194" s="6">
        <v>15</v>
      </c>
      <c r="B194" s="6">
        <v>4</v>
      </c>
      <c r="C194" s="6">
        <v>8</v>
      </c>
      <c r="D194" s="2" t="s">
        <v>610</v>
      </c>
      <c r="E194" s="109"/>
      <c r="F194" s="45">
        <v>240</v>
      </c>
      <c r="G194" s="43">
        <f t="shared" si="6"/>
        <v>2880</v>
      </c>
      <c r="H194" s="2"/>
      <c r="I194" s="6"/>
      <c r="J194" s="6"/>
    </row>
    <row r="195" spans="1:10" ht="14.25" customHeight="1">
      <c r="A195" s="6">
        <v>15</v>
      </c>
      <c r="B195" s="6">
        <v>4</v>
      </c>
      <c r="C195" s="6">
        <v>8</v>
      </c>
      <c r="D195" s="2" t="s">
        <v>611</v>
      </c>
      <c r="E195" s="109"/>
      <c r="F195" s="45">
        <v>240</v>
      </c>
      <c r="G195" s="43">
        <f t="shared" si="6"/>
        <v>2640</v>
      </c>
      <c r="H195" s="2"/>
      <c r="I195" s="6"/>
      <c r="J195" s="6"/>
    </row>
    <row r="196" spans="1:10" ht="14.25" customHeight="1">
      <c r="A196" s="6">
        <v>15</v>
      </c>
      <c r="B196" s="6">
        <v>4</v>
      </c>
      <c r="C196" s="6">
        <v>8</v>
      </c>
      <c r="D196" s="2" t="s">
        <v>624</v>
      </c>
      <c r="E196" s="104"/>
      <c r="F196" s="45">
        <v>240</v>
      </c>
      <c r="G196" s="43">
        <f t="shared" si="6"/>
        <v>2400</v>
      </c>
      <c r="H196" s="2"/>
      <c r="I196" s="6"/>
      <c r="J196" s="6"/>
    </row>
    <row r="197" spans="1:10" ht="14.25" customHeight="1">
      <c r="A197" s="6">
        <v>15</v>
      </c>
      <c r="B197" s="6">
        <v>4</v>
      </c>
      <c r="C197" s="6">
        <v>8</v>
      </c>
      <c r="D197" s="2" t="s">
        <v>612</v>
      </c>
      <c r="E197" s="104"/>
      <c r="F197" s="45">
        <v>240</v>
      </c>
      <c r="G197" s="43">
        <f t="shared" si="6"/>
        <v>2160</v>
      </c>
      <c r="H197" s="2"/>
      <c r="I197" s="6"/>
      <c r="J197" s="6"/>
    </row>
    <row r="198" spans="1:10" ht="14.25" customHeight="1">
      <c r="A198" s="6">
        <v>15</v>
      </c>
      <c r="B198" s="6">
        <v>4</v>
      </c>
      <c r="C198" s="6">
        <v>8</v>
      </c>
      <c r="D198" s="2" t="s">
        <v>613</v>
      </c>
      <c r="E198" s="104"/>
      <c r="F198" s="45">
        <v>240</v>
      </c>
      <c r="G198" s="43">
        <f t="shared" ref="G198:G228" si="7">G197+E198-F198</f>
        <v>1920</v>
      </c>
      <c r="H198" s="2"/>
      <c r="I198" s="6"/>
      <c r="J198" s="6"/>
    </row>
    <row r="199" spans="1:10" ht="14.25" customHeight="1">
      <c r="A199" s="6">
        <v>15</v>
      </c>
      <c r="B199" s="6">
        <v>4</v>
      </c>
      <c r="C199" s="6">
        <v>8</v>
      </c>
      <c r="D199" s="2" t="s">
        <v>614</v>
      </c>
      <c r="E199" s="104"/>
      <c r="F199" s="45">
        <v>240</v>
      </c>
      <c r="G199" s="43">
        <f t="shared" si="7"/>
        <v>1680</v>
      </c>
      <c r="H199" s="2"/>
      <c r="I199" s="6"/>
      <c r="J199" s="6"/>
    </row>
    <row r="200" spans="1:10" ht="14.25" customHeight="1">
      <c r="A200" s="6">
        <v>15</v>
      </c>
      <c r="B200" s="6">
        <v>4</v>
      </c>
      <c r="C200" s="6">
        <v>8</v>
      </c>
      <c r="D200" s="2" t="s">
        <v>615</v>
      </c>
      <c r="E200" s="104"/>
      <c r="F200" s="45">
        <v>240</v>
      </c>
      <c r="G200" s="43">
        <f t="shared" si="7"/>
        <v>1440</v>
      </c>
      <c r="H200" s="2"/>
      <c r="I200" s="6"/>
      <c r="J200" s="6"/>
    </row>
    <row r="201" spans="1:10" ht="14.25" customHeight="1">
      <c r="A201" s="6">
        <v>15</v>
      </c>
      <c r="B201" s="6">
        <v>4</v>
      </c>
      <c r="C201" s="6">
        <v>8</v>
      </c>
      <c r="D201" s="2" t="s">
        <v>616</v>
      </c>
      <c r="E201" s="104"/>
      <c r="F201" s="45">
        <v>240</v>
      </c>
      <c r="G201" s="43">
        <f t="shared" si="7"/>
        <v>1200</v>
      </c>
      <c r="H201" s="2"/>
      <c r="I201" s="6"/>
      <c r="J201" s="6"/>
    </row>
    <row r="202" spans="1:10" ht="14.25" customHeight="1">
      <c r="A202" s="6">
        <v>15</v>
      </c>
      <c r="B202" s="6">
        <v>4</v>
      </c>
      <c r="C202" s="6">
        <v>8</v>
      </c>
      <c r="D202" s="2" t="s">
        <v>617</v>
      </c>
      <c r="E202" s="104"/>
      <c r="F202" s="45">
        <v>240</v>
      </c>
      <c r="G202" s="43">
        <f t="shared" si="7"/>
        <v>960</v>
      </c>
      <c r="H202" s="2"/>
      <c r="I202" s="6"/>
      <c r="J202" s="6"/>
    </row>
    <row r="203" spans="1:10" ht="14.25" customHeight="1">
      <c r="A203" s="6">
        <v>15</v>
      </c>
      <c r="B203" s="6">
        <v>4</v>
      </c>
      <c r="C203" s="6">
        <v>8</v>
      </c>
      <c r="D203" s="2" t="s">
        <v>618</v>
      </c>
      <c r="E203" s="104"/>
      <c r="F203" s="45">
        <v>240</v>
      </c>
      <c r="G203" s="43">
        <f t="shared" si="7"/>
        <v>720</v>
      </c>
      <c r="H203" s="2"/>
      <c r="I203" s="6"/>
      <c r="J203" s="6"/>
    </row>
    <row r="204" spans="1:10" ht="14.25" customHeight="1">
      <c r="A204" s="6">
        <v>15</v>
      </c>
      <c r="B204" s="6">
        <v>4</v>
      </c>
      <c r="C204" s="6">
        <v>8</v>
      </c>
      <c r="D204" s="2" t="s">
        <v>619</v>
      </c>
      <c r="E204" s="104"/>
      <c r="F204" s="45">
        <v>240</v>
      </c>
      <c r="G204" s="43">
        <f t="shared" si="7"/>
        <v>480</v>
      </c>
      <c r="H204" s="2"/>
      <c r="I204" s="6"/>
      <c r="J204" s="6"/>
    </row>
    <row r="205" spans="1:10" ht="14.25" customHeight="1">
      <c r="A205" s="6">
        <v>15</v>
      </c>
      <c r="B205" s="6">
        <v>4</v>
      </c>
      <c r="C205" s="6">
        <v>8</v>
      </c>
      <c r="D205" s="2" t="s">
        <v>620</v>
      </c>
      <c r="E205" s="104"/>
      <c r="F205" s="45">
        <v>240</v>
      </c>
      <c r="G205" s="43">
        <f t="shared" si="7"/>
        <v>240</v>
      </c>
      <c r="H205" s="2"/>
      <c r="I205" s="6"/>
      <c r="J205" s="6"/>
    </row>
    <row r="206" spans="1:10" ht="14.25" customHeight="1">
      <c r="A206" s="6"/>
      <c r="B206" s="6"/>
      <c r="C206" s="6"/>
      <c r="D206" s="2"/>
      <c r="E206" s="34"/>
      <c r="F206" s="45"/>
      <c r="G206" s="43">
        <f t="shared" si="7"/>
        <v>240</v>
      </c>
      <c r="H206" s="2"/>
      <c r="I206" s="6"/>
      <c r="J206" s="6"/>
    </row>
    <row r="207" spans="1:10" ht="14.25" customHeight="1">
      <c r="A207" s="6"/>
      <c r="B207" s="6"/>
      <c r="C207" s="6"/>
      <c r="D207" s="2"/>
      <c r="E207" s="34"/>
      <c r="F207" s="45"/>
      <c r="G207" s="43">
        <f t="shared" si="7"/>
        <v>240</v>
      </c>
      <c r="H207" s="2"/>
      <c r="I207" s="6"/>
      <c r="J207" s="6"/>
    </row>
    <row r="208" spans="1:10" ht="14.25" customHeight="1">
      <c r="A208" s="6"/>
      <c r="B208" s="6"/>
      <c r="C208" s="6"/>
      <c r="D208" s="2"/>
      <c r="E208" s="34"/>
      <c r="F208" s="45"/>
      <c r="G208" s="43">
        <f t="shared" si="7"/>
        <v>240</v>
      </c>
      <c r="H208" s="2"/>
      <c r="I208" s="6"/>
      <c r="J208" s="6"/>
    </row>
    <row r="209" spans="1:10" ht="14.25" customHeight="1">
      <c r="A209" s="6"/>
      <c r="B209" s="6"/>
      <c r="C209" s="6"/>
      <c r="D209" s="2"/>
      <c r="E209" s="34"/>
      <c r="F209" s="45"/>
      <c r="G209" s="43">
        <f t="shared" si="7"/>
        <v>240</v>
      </c>
      <c r="H209" s="2"/>
      <c r="I209" s="6"/>
      <c r="J209" s="6"/>
    </row>
    <row r="210" spans="1:10" ht="14.25" customHeight="1">
      <c r="A210" s="6"/>
      <c r="B210" s="6"/>
      <c r="C210" s="6"/>
      <c r="D210" s="2"/>
      <c r="E210" s="34"/>
      <c r="F210" s="45"/>
      <c r="G210" s="43">
        <f t="shared" si="7"/>
        <v>240</v>
      </c>
      <c r="H210" s="2"/>
      <c r="I210" s="6"/>
      <c r="J210" s="6"/>
    </row>
    <row r="211" spans="1:10" ht="14.25" customHeight="1">
      <c r="A211" s="6"/>
      <c r="B211" s="6"/>
      <c r="C211" s="6"/>
      <c r="D211" s="2"/>
      <c r="E211" s="34"/>
      <c r="F211" s="45"/>
      <c r="G211" s="43">
        <f t="shared" si="7"/>
        <v>240</v>
      </c>
      <c r="H211" s="2"/>
      <c r="I211" s="6"/>
      <c r="J211" s="6"/>
    </row>
    <row r="212" spans="1:10" ht="14.25" customHeight="1">
      <c r="A212" s="6"/>
      <c r="B212" s="6"/>
      <c r="C212" s="6"/>
      <c r="D212" s="2"/>
      <c r="E212" s="34"/>
      <c r="F212" s="45"/>
      <c r="G212" s="43">
        <f t="shared" si="7"/>
        <v>240</v>
      </c>
      <c r="H212" s="2"/>
      <c r="I212" s="6"/>
      <c r="J212" s="6"/>
    </row>
    <row r="213" spans="1:10" ht="14.25" customHeight="1">
      <c r="A213" s="6"/>
      <c r="B213" s="6"/>
      <c r="C213" s="6"/>
      <c r="D213" s="2"/>
      <c r="E213" s="34"/>
      <c r="F213" s="45"/>
      <c r="G213" s="43">
        <f t="shared" si="7"/>
        <v>240</v>
      </c>
      <c r="H213" s="2"/>
      <c r="I213" s="6"/>
      <c r="J213" s="6"/>
    </row>
    <row r="214" spans="1:10" ht="14.25" customHeight="1">
      <c r="A214" s="6"/>
      <c r="B214" s="6"/>
      <c r="C214" s="6"/>
      <c r="D214" s="2"/>
      <c r="E214" s="34"/>
      <c r="F214" s="45"/>
      <c r="G214" s="43">
        <f t="shared" si="7"/>
        <v>240</v>
      </c>
      <c r="H214" s="2"/>
      <c r="I214" s="6"/>
      <c r="J214" s="6"/>
    </row>
    <row r="215" spans="1:10" ht="14.25" customHeight="1">
      <c r="A215" s="6"/>
      <c r="B215" s="6"/>
      <c r="C215" s="6"/>
      <c r="D215" s="2"/>
      <c r="E215" s="34"/>
      <c r="F215" s="45"/>
      <c r="G215" s="43">
        <f t="shared" si="7"/>
        <v>240</v>
      </c>
      <c r="H215" s="2"/>
      <c r="I215" s="6"/>
      <c r="J215" s="6"/>
    </row>
    <row r="216" spans="1:10" ht="14.25" customHeight="1">
      <c r="A216" s="6"/>
      <c r="B216" s="6"/>
      <c r="C216" s="6"/>
      <c r="D216" s="2"/>
      <c r="E216" s="34"/>
      <c r="F216" s="45"/>
      <c r="G216" s="43">
        <f t="shared" si="7"/>
        <v>240</v>
      </c>
      <c r="H216" s="2"/>
      <c r="I216" s="6"/>
      <c r="J216" s="6"/>
    </row>
    <row r="217" spans="1:10" ht="14.25" customHeight="1">
      <c r="A217" s="6"/>
      <c r="B217" s="6"/>
      <c r="C217" s="6"/>
      <c r="D217" s="2"/>
      <c r="E217" s="34"/>
      <c r="F217" s="45"/>
      <c r="G217" s="43">
        <f t="shared" si="7"/>
        <v>240</v>
      </c>
      <c r="H217" s="2"/>
      <c r="I217" s="6"/>
      <c r="J217" s="6"/>
    </row>
    <row r="218" spans="1:10" ht="14.25" customHeight="1">
      <c r="A218" s="6"/>
      <c r="B218" s="6"/>
      <c r="C218" s="6"/>
      <c r="D218" s="2"/>
      <c r="E218" s="34"/>
      <c r="F218" s="45"/>
      <c r="G218" s="43">
        <f t="shared" si="7"/>
        <v>240</v>
      </c>
      <c r="H218" s="2"/>
      <c r="I218" s="6"/>
      <c r="J218" s="6"/>
    </row>
    <row r="219" spans="1:10" ht="14.25" customHeight="1">
      <c r="A219" s="6"/>
      <c r="B219" s="6"/>
      <c r="C219" s="6"/>
      <c r="D219" s="2"/>
      <c r="E219" s="34"/>
      <c r="F219" s="45"/>
      <c r="G219" s="43">
        <f t="shared" si="7"/>
        <v>240</v>
      </c>
      <c r="H219" s="2"/>
      <c r="I219" s="6"/>
      <c r="J219" s="6"/>
    </row>
    <row r="220" spans="1:10" ht="14.25" customHeight="1">
      <c r="A220" s="6"/>
      <c r="B220" s="6"/>
      <c r="C220" s="6"/>
      <c r="D220" s="2"/>
      <c r="E220" s="34"/>
      <c r="F220" s="45"/>
      <c r="G220" s="43">
        <f t="shared" si="7"/>
        <v>240</v>
      </c>
      <c r="H220" s="2"/>
      <c r="I220" s="6"/>
      <c r="J220" s="6"/>
    </row>
    <row r="221" spans="1:10" ht="14.25" customHeight="1">
      <c r="A221" s="6"/>
      <c r="B221" s="6"/>
      <c r="C221" s="6"/>
      <c r="D221" s="2"/>
      <c r="E221" s="34"/>
      <c r="F221" s="45"/>
      <c r="G221" s="43">
        <f t="shared" si="7"/>
        <v>240</v>
      </c>
      <c r="H221" s="2"/>
      <c r="I221" s="6"/>
      <c r="J221" s="6"/>
    </row>
    <row r="222" spans="1:10" ht="14.25" customHeight="1">
      <c r="A222" s="6"/>
      <c r="B222" s="6"/>
      <c r="C222" s="6"/>
      <c r="D222" s="2"/>
      <c r="E222" s="34"/>
      <c r="F222" s="45"/>
      <c r="G222" s="43">
        <f t="shared" si="7"/>
        <v>240</v>
      </c>
      <c r="H222" s="2"/>
      <c r="I222" s="6"/>
      <c r="J222" s="6"/>
    </row>
    <row r="223" spans="1:10" ht="14.25" customHeight="1">
      <c r="A223" s="6"/>
      <c r="B223" s="6"/>
      <c r="C223" s="6"/>
      <c r="D223" s="2"/>
      <c r="E223" s="34"/>
      <c r="F223" s="45"/>
      <c r="G223" s="43">
        <f t="shared" si="7"/>
        <v>240</v>
      </c>
      <c r="H223" s="2"/>
      <c r="I223" s="6"/>
      <c r="J223" s="6"/>
    </row>
    <row r="224" spans="1:10" ht="14.25" customHeight="1">
      <c r="A224" s="6"/>
      <c r="B224" s="6"/>
      <c r="C224" s="6"/>
      <c r="D224" s="2"/>
      <c r="E224" s="34"/>
      <c r="F224" s="45"/>
      <c r="G224" s="43">
        <f t="shared" si="7"/>
        <v>240</v>
      </c>
      <c r="H224" s="2"/>
      <c r="I224" s="6"/>
      <c r="J224" s="6"/>
    </row>
    <row r="225" spans="1:10" ht="14.25" customHeight="1">
      <c r="A225" s="6"/>
      <c r="B225" s="6"/>
      <c r="C225" s="6"/>
      <c r="D225" s="2"/>
      <c r="E225" s="34"/>
      <c r="F225" s="45"/>
      <c r="G225" s="43">
        <f t="shared" si="7"/>
        <v>240</v>
      </c>
      <c r="H225" s="2"/>
      <c r="I225" s="6"/>
      <c r="J225" s="6"/>
    </row>
    <row r="226" spans="1:10" ht="14.25" customHeight="1">
      <c r="A226" s="6"/>
      <c r="B226" s="6"/>
      <c r="C226" s="6"/>
      <c r="D226" s="2"/>
      <c r="E226" s="34"/>
      <c r="F226" s="45"/>
      <c r="G226" s="43">
        <f t="shared" si="7"/>
        <v>240</v>
      </c>
      <c r="H226" s="2"/>
      <c r="I226" s="6"/>
      <c r="J226" s="6"/>
    </row>
    <row r="227" spans="1:10" ht="14.25" customHeight="1">
      <c r="A227" s="6"/>
      <c r="B227" s="6"/>
      <c r="C227" s="6"/>
      <c r="D227" s="2"/>
      <c r="E227" s="34"/>
      <c r="F227" s="45"/>
      <c r="G227" s="43">
        <f t="shared" si="7"/>
        <v>240</v>
      </c>
      <c r="H227" s="2"/>
      <c r="I227" s="6"/>
      <c r="J227" s="6"/>
    </row>
    <row r="228" spans="1:10" ht="14.25" customHeight="1">
      <c r="A228" s="6"/>
      <c r="B228" s="6"/>
      <c r="C228" s="6"/>
      <c r="D228" s="2"/>
      <c r="E228" s="34"/>
      <c r="F228" s="45"/>
      <c r="G228" s="43">
        <f t="shared" si="7"/>
        <v>240</v>
      </c>
      <c r="H228" s="2"/>
      <c r="I228" s="6"/>
      <c r="J228" s="6"/>
    </row>
    <row r="229" spans="1:10" ht="14.25" customHeight="1">
      <c r="A229" s="118" t="s">
        <v>78</v>
      </c>
      <c r="B229" s="118"/>
      <c r="C229" s="118"/>
      <c r="D229" s="2"/>
      <c r="E229" s="4">
        <f>SUM(E5:E218)</f>
        <v>48480</v>
      </c>
      <c r="F229" s="37">
        <f>SUM(F5:F228)</f>
        <v>48240</v>
      </c>
      <c r="G229" s="43">
        <f>E229-F229</f>
        <v>240</v>
      </c>
      <c r="H229" s="2"/>
      <c r="I229" s="5"/>
      <c r="J229" s="6"/>
    </row>
    <row r="230" spans="1:10" ht="14.25" customHeight="1">
      <c r="H230" s="16"/>
    </row>
    <row r="231" spans="1:10" ht="14.25" customHeight="1">
      <c r="C231" s="15" t="s">
        <v>79</v>
      </c>
      <c r="D231" s="14">
        <f>E229</f>
        <v>48480</v>
      </c>
      <c r="F231" s="16"/>
      <c r="G231" s="18"/>
      <c r="H231" s="18"/>
      <c r="I231" s="18"/>
      <c r="J231" s="18"/>
    </row>
    <row r="232" spans="1:10" ht="14.25" customHeight="1">
      <c r="C232" s="15" t="s">
        <v>80</v>
      </c>
      <c r="D232" s="14">
        <f>F229</f>
        <v>48240</v>
      </c>
      <c r="E232" s="16" t="s">
        <v>81</v>
      </c>
      <c r="F232" s="18" t="s">
        <v>524</v>
      </c>
      <c r="G232" s="19"/>
      <c r="H232" s="18"/>
      <c r="I232" s="19"/>
      <c r="J232" s="19"/>
    </row>
    <row r="233" spans="1:10" ht="14.25" customHeight="1">
      <c r="C233" s="15" t="s">
        <v>82</v>
      </c>
      <c r="D233" s="14">
        <f>G229</f>
        <v>240</v>
      </c>
      <c r="E233" s="15" t="s">
        <v>149</v>
      </c>
      <c r="F233" s="41" t="s">
        <v>196</v>
      </c>
      <c r="G233" s="18"/>
      <c r="H233" s="18"/>
      <c r="I233" s="18"/>
      <c r="J233" s="18"/>
    </row>
    <row r="234" spans="1:10" ht="14.25" customHeight="1">
      <c r="E234" s="24"/>
      <c r="F234" s="8"/>
      <c r="G234" s="18"/>
      <c r="H234" s="18"/>
      <c r="I234" s="18"/>
      <c r="J234" s="18"/>
    </row>
    <row r="235" spans="1:10" ht="14.25" customHeight="1">
      <c r="A235" s="116" t="s">
        <v>83</v>
      </c>
      <c r="B235" s="116"/>
      <c r="C235" s="116"/>
      <c r="D235" s="40" t="s">
        <v>195</v>
      </c>
      <c r="E235" s="16" t="s">
        <v>84</v>
      </c>
      <c r="F235" s="40" t="s">
        <v>197</v>
      </c>
      <c r="G235" s="18"/>
      <c r="H235" s="18"/>
      <c r="I235" s="18"/>
      <c r="J235" s="18"/>
    </row>
    <row r="236" spans="1:10" ht="14.25" customHeight="1"/>
    <row r="237" spans="1:10" ht="14.25" customHeight="1"/>
    <row r="238" spans="1:10" ht="14.25" customHeight="1"/>
    <row r="239" spans="1:10" ht="14.25" customHeight="1"/>
    <row r="240" spans="1:10" ht="14.25" customHeight="1"/>
    <row r="241" ht="14.25" customHeight="1"/>
    <row r="242" ht="14.25" customHeight="1"/>
    <row r="243" ht="14.25" customHeight="1"/>
    <row r="244" ht="14.25" customHeight="1"/>
    <row r="245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235:C235"/>
    <mergeCell ref="A3:C3"/>
    <mergeCell ref="A229:C229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56</vt:i4>
      </vt:variant>
    </vt:vector>
  </HeadingPairs>
  <TitlesOfParts>
    <vt:vector size="56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Sheet1</vt:lpstr>
    </vt:vector>
  </TitlesOfParts>
  <Company>dpx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Administrator</cp:lastModifiedBy>
  <cp:lastPrinted>2014-11-20T01:57:26Z</cp:lastPrinted>
  <dcterms:created xsi:type="dcterms:W3CDTF">2010-09-12T00:42:49Z</dcterms:created>
  <dcterms:modified xsi:type="dcterms:W3CDTF">2015-05-21T02:03:37Z</dcterms:modified>
</cp:coreProperties>
</file>